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22\Documents\統計でみる宇城市\掲載内容\"/>
    </mc:Choice>
  </mc:AlternateContent>
  <bookViews>
    <workbookView xWindow="0" yWindow="0" windowWidth="19200" windowHeight="10530"/>
  </bookViews>
  <sheets>
    <sheet name="給水量・給水人口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C58" i="1" l="1"/>
  <c r="E58" i="1"/>
  <c r="F58" i="1"/>
  <c r="G58" i="1"/>
  <c r="H58" i="1"/>
  <c r="I58" i="1"/>
  <c r="D59" i="1"/>
  <c r="C64" i="1"/>
  <c r="D60" i="1"/>
  <c r="J60" i="1" s="1"/>
  <c r="D61" i="1"/>
  <c r="J61" i="1" s="1"/>
  <c r="D62" i="1"/>
  <c r="J62" i="1" s="1"/>
  <c r="D63" i="1"/>
  <c r="J63" i="1" s="1"/>
  <c r="D75" i="1"/>
  <c r="J75" i="1" s="1"/>
  <c r="D74" i="1"/>
  <c r="J74" i="1" s="1"/>
  <c r="D73" i="1"/>
  <c r="J73" i="1" s="1"/>
  <c r="D72" i="1"/>
  <c r="J72" i="1" s="1"/>
  <c r="D71" i="1"/>
  <c r="J71" i="1" s="1"/>
  <c r="I70" i="1"/>
  <c r="H70" i="1"/>
  <c r="G70" i="1"/>
  <c r="F70" i="1"/>
  <c r="E70" i="1"/>
  <c r="C70" i="1"/>
  <c r="D69" i="1"/>
  <c r="J69" i="1" s="1"/>
  <c r="J68" i="1"/>
  <c r="D67" i="1"/>
  <c r="J67" i="1" s="1"/>
  <c r="D66" i="1"/>
  <c r="J66" i="1" s="1"/>
  <c r="D65" i="1"/>
  <c r="J65" i="1" s="1"/>
  <c r="I64" i="1"/>
  <c r="H64" i="1"/>
  <c r="G64" i="1"/>
  <c r="F64" i="1"/>
  <c r="E64" i="1"/>
  <c r="D70" i="1" l="1"/>
  <c r="J70" i="1" s="1"/>
  <c r="D64" i="1"/>
  <c r="J64" i="1" s="1"/>
  <c r="D58" i="1"/>
  <c r="J58" i="1" s="1"/>
  <c r="J59" i="1"/>
  <c r="J4" i="1"/>
  <c r="D57" i="1" l="1"/>
  <c r="J57" i="1" s="1"/>
  <c r="D56" i="1"/>
  <c r="J56" i="1" s="1"/>
  <c r="D55" i="1"/>
  <c r="J55" i="1" s="1"/>
  <c r="D54" i="1"/>
  <c r="J54" i="1" s="1"/>
  <c r="D53" i="1"/>
  <c r="J53" i="1" s="1"/>
  <c r="I52" i="1"/>
  <c r="H52" i="1"/>
  <c r="G52" i="1"/>
  <c r="F52" i="1"/>
  <c r="E52" i="1"/>
  <c r="C52" i="1"/>
  <c r="D51" i="1"/>
  <c r="J51" i="1" s="1"/>
  <c r="D50" i="1"/>
  <c r="J50" i="1" s="1"/>
  <c r="D49" i="1"/>
  <c r="J49" i="1" s="1"/>
  <c r="D48" i="1"/>
  <c r="J48" i="1" s="1"/>
  <c r="D47" i="1"/>
  <c r="J47" i="1" s="1"/>
  <c r="I46" i="1"/>
  <c r="H46" i="1"/>
  <c r="G46" i="1"/>
  <c r="F46" i="1"/>
  <c r="E46" i="1"/>
  <c r="C46" i="1"/>
  <c r="D45" i="1"/>
  <c r="J45" i="1" s="1"/>
  <c r="D44" i="1"/>
  <c r="J44" i="1" s="1"/>
  <c r="D43" i="1"/>
  <c r="J43" i="1" s="1"/>
  <c r="I42" i="1"/>
  <c r="I40" i="1" s="1"/>
  <c r="H42" i="1"/>
  <c r="H40" i="1" s="1"/>
  <c r="F42" i="1"/>
  <c r="D42" i="1" s="1"/>
  <c r="D41" i="1"/>
  <c r="J41" i="1" s="1"/>
  <c r="G40" i="1"/>
  <c r="E40" i="1"/>
  <c r="C40" i="1"/>
  <c r="D39" i="1"/>
  <c r="J39" i="1" s="1"/>
  <c r="D38" i="1"/>
  <c r="J38" i="1" s="1"/>
  <c r="D37" i="1"/>
  <c r="J37" i="1" s="1"/>
  <c r="I36" i="1"/>
  <c r="H36" i="1"/>
  <c r="H34" i="1" s="1"/>
  <c r="F36" i="1"/>
  <c r="D36" i="1" s="1"/>
  <c r="J36" i="1" s="1"/>
  <c r="D35" i="1"/>
  <c r="J35" i="1" s="1"/>
  <c r="I34" i="1"/>
  <c r="G34" i="1"/>
  <c r="E34" i="1"/>
  <c r="C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2" i="1" l="1"/>
  <c r="D40" i="1"/>
  <c r="J40" i="1" s="1"/>
  <c r="F40" i="1"/>
  <c r="F34" i="1"/>
  <c r="D46" i="1"/>
  <c r="J46" i="1" s="1"/>
  <c r="D34" i="1"/>
  <c r="J34" i="1" s="1"/>
  <c r="D52" i="1"/>
  <c r="J52" i="1" s="1"/>
</calcChain>
</file>

<file path=xl/sharedStrings.xml><?xml version="1.0" encoding="utf-8"?>
<sst xmlns="http://schemas.openxmlformats.org/spreadsheetml/2006/main" count="127" uniqueCount="41">
  <si>
    <t>年度</t>
    <rPh sb="0" eb="2">
      <t>ネンド</t>
    </rPh>
    <phoneticPr fontId="3"/>
  </si>
  <si>
    <t>区分</t>
  </si>
  <si>
    <t>行政区
内人口</t>
  </si>
  <si>
    <t>給水人口</t>
  </si>
  <si>
    <t>年間
給水量</t>
  </si>
  <si>
    <t>一日平均
給水量</t>
  </si>
  <si>
    <t>普及率</t>
  </si>
  <si>
    <t>上水道</t>
  </si>
  <si>
    <t>簡易水道</t>
  </si>
  <si>
    <t>専用水道</t>
  </si>
  <si>
    <t>Ｈ１７</t>
    <phoneticPr fontId="3"/>
  </si>
  <si>
    <t>宇城市</t>
    <rPh sb="0" eb="3">
      <t>ウキシ</t>
    </rPh>
    <phoneticPr fontId="3"/>
  </si>
  <si>
    <t>三角</t>
    <phoneticPr fontId="3"/>
  </si>
  <si>
    <t>-</t>
    <phoneticPr fontId="3"/>
  </si>
  <si>
    <t>不知火</t>
    <phoneticPr fontId="3"/>
  </si>
  <si>
    <t>松橋</t>
    <phoneticPr fontId="3"/>
  </si>
  <si>
    <t>小川</t>
    <phoneticPr fontId="3"/>
  </si>
  <si>
    <t>豊野</t>
    <phoneticPr fontId="3"/>
  </si>
  <si>
    <t>Ｈ１８</t>
    <phoneticPr fontId="3"/>
  </si>
  <si>
    <t>Ｈ１９</t>
    <phoneticPr fontId="3"/>
  </si>
  <si>
    <t>三角</t>
    <phoneticPr fontId="3"/>
  </si>
  <si>
    <t>-</t>
    <phoneticPr fontId="3"/>
  </si>
  <si>
    <t>不知火</t>
    <phoneticPr fontId="3"/>
  </si>
  <si>
    <t>松橋</t>
    <phoneticPr fontId="3"/>
  </si>
  <si>
    <t>小川</t>
    <phoneticPr fontId="3"/>
  </si>
  <si>
    <t>豊野</t>
    <phoneticPr fontId="3"/>
  </si>
  <si>
    <t>Ｈ２０</t>
    <phoneticPr fontId="3"/>
  </si>
  <si>
    <t>Ｈ21</t>
    <phoneticPr fontId="3"/>
  </si>
  <si>
    <t>Ｈ２２</t>
  </si>
  <si>
    <t>Ｈ２３</t>
  </si>
  <si>
    <t>松橋</t>
    <phoneticPr fontId="3"/>
  </si>
  <si>
    <t>小川</t>
    <phoneticPr fontId="3"/>
  </si>
  <si>
    <t>豊野</t>
    <phoneticPr fontId="3"/>
  </si>
  <si>
    <t>Ｈ２４</t>
    <phoneticPr fontId="3"/>
  </si>
  <si>
    <t>Ｈ２５</t>
    <phoneticPr fontId="3"/>
  </si>
  <si>
    <t>Ｈ２６</t>
  </si>
  <si>
    <t>Ｈ２７</t>
  </si>
  <si>
    <t>Ｈ２８</t>
  </si>
  <si>
    <t>　資料：上下水道課</t>
    <rPh sb="1" eb="3">
      <t>シリョウ</t>
    </rPh>
    <rPh sb="4" eb="6">
      <t>ジョウゲ</t>
    </rPh>
    <rPh sb="6" eb="8">
      <t>スイドウ</t>
    </rPh>
    <rPh sb="8" eb="9">
      <t>カ</t>
    </rPh>
    <phoneticPr fontId="3"/>
  </si>
  <si>
    <t>◎給水量・給水人口等</t>
    <rPh sb="1" eb="3">
      <t>キュウスイ</t>
    </rPh>
    <rPh sb="3" eb="4">
      <t>リョウ</t>
    </rPh>
    <rPh sb="5" eb="7">
      <t>キュウスイ</t>
    </rPh>
    <rPh sb="7" eb="9">
      <t>ジンコウ</t>
    </rPh>
    <rPh sb="9" eb="10">
      <t>ナド</t>
    </rPh>
    <phoneticPr fontId="2"/>
  </si>
  <si>
    <t>（単位：人、㎡、％）</t>
    <rPh sb="1" eb="3">
      <t>タンイ</t>
    </rPh>
    <rPh sb="4" eb="5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</si>
</sst>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3" xfId="0" applyFill="1" applyBorder="1">
      <alignment vertical="center"/>
    </xf>
    <xf numFmtId="0" fontId="0" fillId="0" borderId="4" xfId="0" applyFill="1" applyBorder="1" applyAlignment="1">
      <alignment horizontal="left" vertical="center"/>
    </xf>
    <xf numFmtId="38" fontId="0" fillId="0" borderId="5" xfId="1" applyFont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38" fontId="0" fillId="0" borderId="6" xfId="1" applyFont="1" applyBorder="1" applyAlignment="1">
      <alignment horizontal="right" vertical="center"/>
    </xf>
    <xf numFmtId="0" fontId="0" fillId="0" borderId="9" xfId="0" applyFill="1" applyBorder="1" applyAlignment="1">
      <alignment horizontal="left" vertical="center"/>
    </xf>
    <xf numFmtId="38" fontId="0" fillId="0" borderId="8" xfId="1" applyFont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8" xfId="0" applyFill="1" applyBorder="1" applyAlignment="1">
      <alignment horizontal="left" vertical="center"/>
    </xf>
    <xf numFmtId="38" fontId="1" fillId="0" borderId="8" xfId="1" applyFill="1" applyBorder="1" applyAlignment="1">
      <alignment horizontal="right" vertical="center"/>
    </xf>
    <xf numFmtId="176" fontId="1" fillId="0" borderId="8" xfId="1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38" fontId="1" fillId="0" borderId="1" xfId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176" fontId="1" fillId="0" borderId="1" xfId="1" applyNumberFormat="1" applyFill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38" fontId="1" fillId="0" borderId="6" xfId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176" fontId="1" fillId="0" borderId="6" xfId="1" applyNumberFormat="1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38" fontId="0" fillId="0" borderId="10" xfId="1" applyFont="1" applyBorder="1" applyAlignment="1">
      <alignment horizontal="right" vertical="center"/>
    </xf>
    <xf numFmtId="176" fontId="1" fillId="0" borderId="10" xfId="1" applyNumberFormat="1" applyFill="1" applyBorder="1" applyAlignment="1">
      <alignment vertical="center"/>
    </xf>
    <xf numFmtId="38" fontId="1" fillId="0" borderId="8" xfId="1" applyFill="1" applyBorder="1">
      <alignment vertical="center"/>
    </xf>
    <xf numFmtId="176" fontId="1" fillId="0" borderId="8" xfId="1" applyNumberFormat="1" applyFill="1" applyBorder="1" applyAlignment="1">
      <alignment horizontal="right" vertical="center"/>
    </xf>
    <xf numFmtId="38" fontId="1" fillId="0" borderId="1" xfId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176" fontId="1" fillId="0" borderId="1" xfId="1" applyNumberFormat="1" applyFill="1" applyBorder="1" applyAlignment="1">
      <alignment horizontal="right" vertical="center"/>
    </xf>
    <xf numFmtId="38" fontId="1" fillId="0" borderId="6" xfId="1" applyFill="1" applyBorder="1">
      <alignment vertical="center"/>
    </xf>
    <xf numFmtId="38" fontId="4" fillId="0" borderId="6" xfId="1" applyFont="1" applyFill="1" applyBorder="1" applyAlignment="1">
      <alignment horizontal="right" vertical="center"/>
    </xf>
    <xf numFmtId="176" fontId="1" fillId="0" borderId="6" xfId="1" applyNumberFormat="1" applyFill="1" applyBorder="1" applyAlignment="1">
      <alignment horizontal="right" vertical="center"/>
    </xf>
    <xf numFmtId="38" fontId="1" fillId="0" borderId="5" xfId="1" applyFill="1" applyBorder="1">
      <alignment vertical="center"/>
    </xf>
    <xf numFmtId="38" fontId="1" fillId="0" borderId="5" xfId="1" applyFill="1" applyBorder="1" applyAlignment="1">
      <alignment horizontal="right" vertical="center"/>
    </xf>
    <xf numFmtId="176" fontId="1" fillId="0" borderId="5" xfId="1" applyNumberFormat="1" applyFill="1" applyBorder="1" applyAlignment="1">
      <alignment horizontal="right" vertical="center"/>
    </xf>
    <xf numFmtId="38" fontId="1" fillId="0" borderId="10" xfId="1" applyFill="1" applyBorder="1" applyAlignment="1">
      <alignment horizontal="right" vertical="center"/>
    </xf>
    <xf numFmtId="176" fontId="1" fillId="0" borderId="12" xfId="1" applyNumberFormat="1" applyFill="1" applyBorder="1" applyAlignment="1">
      <alignment horizontal="right" vertical="center"/>
    </xf>
    <xf numFmtId="176" fontId="1" fillId="0" borderId="14" xfId="1" applyNumberFormat="1" applyFill="1" applyBorder="1" applyAlignment="1">
      <alignment horizontal="right" vertical="center"/>
    </xf>
    <xf numFmtId="176" fontId="1" fillId="0" borderId="16" xfId="1" applyNumberFormat="1" applyFill="1" applyBorder="1" applyAlignment="1">
      <alignment horizontal="right"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Zeros="0" tabSelected="1" view="pageBreakPreview" zoomScaleNormal="100" zoomScaleSheetLayoutView="10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F39" sqref="F39"/>
    </sheetView>
  </sheetViews>
  <sheetFormatPr defaultRowHeight="13.5" x14ac:dyDescent="0.15"/>
  <cols>
    <col min="8" max="8" width="10" customWidth="1"/>
    <col min="10" max="10" width="10.625" customWidth="1"/>
  </cols>
  <sheetData>
    <row r="1" spans="1:10" ht="30.75" customHeight="1" thickBot="1" x14ac:dyDescent="0.2">
      <c r="A1" s="69" t="s">
        <v>39</v>
      </c>
      <c r="B1" s="69"/>
      <c r="C1" s="69"/>
      <c r="H1" s="70" t="s">
        <v>40</v>
      </c>
      <c r="I1" s="70"/>
      <c r="J1" s="70"/>
    </row>
    <row r="2" spans="1:10" x14ac:dyDescent="0.15">
      <c r="A2" s="46" t="s">
        <v>0</v>
      </c>
      <c r="B2" s="48" t="s">
        <v>1</v>
      </c>
      <c r="C2" s="50" t="s">
        <v>2</v>
      </c>
      <c r="D2" s="52" t="s">
        <v>3</v>
      </c>
      <c r="E2" s="54"/>
      <c r="F2" s="55"/>
      <c r="G2" s="55"/>
      <c r="H2" s="50" t="s">
        <v>4</v>
      </c>
      <c r="I2" s="50" t="s">
        <v>5</v>
      </c>
      <c r="J2" s="56" t="s">
        <v>6</v>
      </c>
    </row>
    <row r="3" spans="1:10" ht="14.25" thickBot="1" x14ac:dyDescent="0.2">
      <c r="A3" s="47"/>
      <c r="B3" s="49"/>
      <c r="C3" s="51"/>
      <c r="D3" s="53"/>
      <c r="E3" s="2" t="s">
        <v>7</v>
      </c>
      <c r="F3" s="2" t="s">
        <v>8</v>
      </c>
      <c r="G3" s="2" t="s">
        <v>9</v>
      </c>
      <c r="H3" s="51"/>
      <c r="I3" s="51"/>
      <c r="J3" s="57"/>
    </row>
    <row r="4" spans="1:10" ht="14.25" thickTop="1" x14ac:dyDescent="0.15">
      <c r="A4" s="68" t="s">
        <v>10</v>
      </c>
      <c r="B4" s="3" t="s">
        <v>11</v>
      </c>
      <c r="C4" s="4">
        <v>64572</v>
      </c>
      <c r="D4" s="4">
        <v>45929</v>
      </c>
      <c r="E4" s="4">
        <v>32619</v>
      </c>
      <c r="F4" s="4">
        <v>12510</v>
      </c>
      <c r="G4" s="4">
        <v>800</v>
      </c>
      <c r="H4" s="4">
        <v>4423288</v>
      </c>
      <c r="I4" s="4">
        <v>12119</v>
      </c>
      <c r="J4" s="44">
        <f t="shared" ref="J4:J51" si="0">D4/C4</f>
        <v>0.71128352846434983</v>
      </c>
    </row>
    <row r="5" spans="1:10" x14ac:dyDescent="0.15">
      <c r="A5" s="63"/>
      <c r="B5" s="5" t="s">
        <v>12</v>
      </c>
      <c r="C5" s="6">
        <v>9953</v>
      </c>
      <c r="D5" s="6">
        <v>7566</v>
      </c>
      <c r="E5" s="6">
        <v>6417</v>
      </c>
      <c r="F5" s="6">
        <v>1149</v>
      </c>
      <c r="G5" s="6" t="s">
        <v>13</v>
      </c>
      <c r="H5" s="6">
        <v>726614</v>
      </c>
      <c r="I5" s="6">
        <v>1991</v>
      </c>
      <c r="J5" s="44">
        <f t="shared" si="0"/>
        <v>0.76017281221742183</v>
      </c>
    </row>
    <row r="6" spans="1:10" x14ac:dyDescent="0.15">
      <c r="A6" s="63"/>
      <c r="B6" s="5" t="s">
        <v>14</v>
      </c>
      <c r="C6" s="6">
        <v>9890</v>
      </c>
      <c r="D6" s="6">
        <v>7919</v>
      </c>
      <c r="E6" s="6" t="s">
        <v>13</v>
      </c>
      <c r="F6" s="6">
        <v>7919</v>
      </c>
      <c r="G6" s="6" t="s">
        <v>13</v>
      </c>
      <c r="H6" s="6">
        <v>606922</v>
      </c>
      <c r="I6" s="6">
        <v>1663</v>
      </c>
      <c r="J6" s="44">
        <f t="shared" si="0"/>
        <v>0.80070778564206269</v>
      </c>
    </row>
    <row r="7" spans="1:10" x14ac:dyDescent="0.15">
      <c r="A7" s="63"/>
      <c r="B7" s="5" t="s">
        <v>15</v>
      </c>
      <c r="C7" s="6">
        <v>25794</v>
      </c>
      <c r="D7" s="6">
        <v>20235</v>
      </c>
      <c r="E7" s="6">
        <v>18642</v>
      </c>
      <c r="F7" s="6">
        <v>1033</v>
      </c>
      <c r="G7" s="6">
        <v>560</v>
      </c>
      <c r="H7" s="6">
        <v>1930517</v>
      </c>
      <c r="I7" s="6">
        <v>5289</v>
      </c>
      <c r="J7" s="44">
        <f t="shared" si="0"/>
        <v>0.78448476389858102</v>
      </c>
    </row>
    <row r="8" spans="1:10" x14ac:dyDescent="0.15">
      <c r="A8" s="63"/>
      <c r="B8" s="5" t="s">
        <v>16</v>
      </c>
      <c r="C8" s="6">
        <v>13848</v>
      </c>
      <c r="D8" s="6">
        <v>7800</v>
      </c>
      <c r="E8" s="6">
        <v>7560</v>
      </c>
      <c r="F8" s="6" t="s">
        <v>13</v>
      </c>
      <c r="G8" s="6">
        <v>240</v>
      </c>
      <c r="H8" s="6">
        <v>930605</v>
      </c>
      <c r="I8" s="6">
        <v>2550</v>
      </c>
      <c r="J8" s="44">
        <f t="shared" si="0"/>
        <v>0.56325823223570193</v>
      </c>
    </row>
    <row r="9" spans="1:10" ht="14.25" thickBot="1" x14ac:dyDescent="0.2">
      <c r="A9" s="64"/>
      <c r="B9" s="7" t="s">
        <v>17</v>
      </c>
      <c r="C9" s="8">
        <v>5087</v>
      </c>
      <c r="D9" s="8">
        <v>2409</v>
      </c>
      <c r="E9" s="8" t="s">
        <v>13</v>
      </c>
      <c r="F9" s="8">
        <v>2409</v>
      </c>
      <c r="G9" s="8" t="s">
        <v>13</v>
      </c>
      <c r="H9" s="8">
        <v>228630</v>
      </c>
      <c r="I9" s="8">
        <v>626</v>
      </c>
      <c r="J9" s="45">
        <f t="shared" si="0"/>
        <v>0.47356005504226462</v>
      </c>
    </row>
    <row r="10" spans="1:10" x14ac:dyDescent="0.15">
      <c r="A10" s="55" t="s">
        <v>18</v>
      </c>
      <c r="B10" s="9" t="s">
        <v>11</v>
      </c>
      <c r="C10" s="10">
        <v>64422</v>
      </c>
      <c r="D10" s="10">
        <v>46368</v>
      </c>
      <c r="E10" s="10">
        <v>33202</v>
      </c>
      <c r="F10" s="10">
        <v>12146</v>
      </c>
      <c r="G10" s="10">
        <v>1020</v>
      </c>
      <c r="H10" s="10">
        <v>4560894</v>
      </c>
      <c r="I10" s="10">
        <v>12420</v>
      </c>
      <c r="J10" s="11">
        <f t="shared" si="0"/>
        <v>0.7197541212629226</v>
      </c>
    </row>
    <row r="11" spans="1:10" x14ac:dyDescent="0.15">
      <c r="A11" s="59"/>
      <c r="B11" s="5" t="s">
        <v>12</v>
      </c>
      <c r="C11" s="6">
        <v>9912</v>
      </c>
      <c r="D11" s="6">
        <v>7726</v>
      </c>
      <c r="E11" s="6">
        <v>6577</v>
      </c>
      <c r="F11" s="6">
        <v>1149</v>
      </c>
      <c r="G11" s="6" t="s">
        <v>13</v>
      </c>
      <c r="H11" s="6">
        <v>762990</v>
      </c>
      <c r="I11" s="6">
        <v>2091</v>
      </c>
      <c r="J11" s="12">
        <f t="shared" si="0"/>
        <v>0.77945924132364808</v>
      </c>
    </row>
    <row r="12" spans="1:10" x14ac:dyDescent="0.15">
      <c r="A12" s="59"/>
      <c r="B12" s="5" t="s">
        <v>14</v>
      </c>
      <c r="C12" s="6">
        <v>9881</v>
      </c>
      <c r="D12" s="6">
        <v>7673</v>
      </c>
      <c r="E12" s="6" t="s">
        <v>13</v>
      </c>
      <c r="F12" s="6">
        <v>7673</v>
      </c>
      <c r="G12" s="6" t="s">
        <v>13</v>
      </c>
      <c r="H12" s="6">
        <v>613966</v>
      </c>
      <c r="I12" s="6">
        <v>1682</v>
      </c>
      <c r="J12" s="12">
        <f t="shared" si="0"/>
        <v>0.77654083594777856</v>
      </c>
    </row>
    <row r="13" spans="1:10" x14ac:dyDescent="0.15">
      <c r="A13" s="59"/>
      <c r="B13" s="5" t="s">
        <v>15</v>
      </c>
      <c r="C13" s="6">
        <v>25732</v>
      </c>
      <c r="D13" s="6">
        <v>20745</v>
      </c>
      <c r="E13" s="6">
        <v>18967</v>
      </c>
      <c r="F13" s="6">
        <v>998</v>
      </c>
      <c r="G13" s="6">
        <v>780</v>
      </c>
      <c r="H13" s="6">
        <v>2105368</v>
      </c>
      <c r="I13" s="6">
        <v>5768</v>
      </c>
      <c r="J13" s="12">
        <f t="shared" si="0"/>
        <v>0.80619462148297838</v>
      </c>
    </row>
    <row r="14" spans="1:10" x14ac:dyDescent="0.15">
      <c r="A14" s="59"/>
      <c r="B14" s="5" t="s">
        <v>16</v>
      </c>
      <c r="C14" s="6">
        <v>13818</v>
      </c>
      <c r="D14" s="6">
        <v>7898</v>
      </c>
      <c r="E14" s="6">
        <v>7658</v>
      </c>
      <c r="F14" s="6" t="s">
        <v>13</v>
      </c>
      <c r="G14" s="6">
        <v>240</v>
      </c>
      <c r="H14" s="6">
        <v>888883</v>
      </c>
      <c r="I14" s="6">
        <v>2435</v>
      </c>
      <c r="J14" s="12">
        <f t="shared" si="0"/>
        <v>0.57157331017513391</v>
      </c>
    </row>
    <row r="15" spans="1:10" ht="14.25" thickBot="1" x14ac:dyDescent="0.2">
      <c r="A15" s="60"/>
      <c r="B15" s="7" t="s">
        <v>17</v>
      </c>
      <c r="C15" s="8">
        <v>5079</v>
      </c>
      <c r="D15" s="8">
        <v>2326</v>
      </c>
      <c r="E15" s="8" t="s">
        <v>13</v>
      </c>
      <c r="F15" s="8">
        <v>2326</v>
      </c>
      <c r="G15" s="8" t="s">
        <v>13</v>
      </c>
      <c r="H15" s="8">
        <v>189687</v>
      </c>
      <c r="I15" s="8">
        <v>444</v>
      </c>
      <c r="J15" s="13">
        <f t="shared" si="0"/>
        <v>0.4579641661744438</v>
      </c>
    </row>
    <row r="16" spans="1:10" x14ac:dyDescent="0.15">
      <c r="A16" s="55" t="s">
        <v>19</v>
      </c>
      <c r="B16" s="9" t="s">
        <v>11</v>
      </c>
      <c r="C16" s="10">
        <v>63644</v>
      </c>
      <c r="D16" s="10">
        <v>46882</v>
      </c>
      <c r="E16" s="10">
        <v>33423</v>
      </c>
      <c r="F16" s="10">
        <v>12439</v>
      </c>
      <c r="G16" s="10">
        <v>1020</v>
      </c>
      <c r="H16" s="10">
        <v>4537035</v>
      </c>
      <c r="I16" s="10">
        <v>12395</v>
      </c>
      <c r="J16" s="11">
        <f t="shared" si="0"/>
        <v>0.73662874740745399</v>
      </c>
    </row>
    <row r="17" spans="1:10" x14ac:dyDescent="0.15">
      <c r="A17" s="59"/>
      <c r="B17" s="5" t="s">
        <v>20</v>
      </c>
      <c r="C17" s="6">
        <v>9459</v>
      </c>
      <c r="D17" s="6">
        <v>7532</v>
      </c>
      <c r="E17" s="6">
        <v>6401</v>
      </c>
      <c r="F17" s="6">
        <v>1131</v>
      </c>
      <c r="G17" s="6" t="s">
        <v>21</v>
      </c>
      <c r="H17" s="6">
        <v>768413</v>
      </c>
      <c r="I17" s="6">
        <v>2100</v>
      </c>
      <c r="J17" s="12">
        <f t="shared" si="0"/>
        <v>0.79627867639285332</v>
      </c>
    </row>
    <row r="18" spans="1:10" x14ac:dyDescent="0.15">
      <c r="A18" s="59"/>
      <c r="B18" s="5" t="s">
        <v>22</v>
      </c>
      <c r="C18" s="6">
        <v>9675</v>
      </c>
      <c r="D18" s="6">
        <v>7886</v>
      </c>
      <c r="E18" s="6" t="s">
        <v>21</v>
      </c>
      <c r="F18" s="6">
        <v>7886</v>
      </c>
      <c r="G18" s="6" t="s">
        <v>21</v>
      </c>
      <c r="H18" s="6">
        <v>596415</v>
      </c>
      <c r="I18" s="6">
        <v>1629</v>
      </c>
      <c r="J18" s="12">
        <f t="shared" si="0"/>
        <v>0.81509043927648583</v>
      </c>
    </row>
    <row r="19" spans="1:10" x14ac:dyDescent="0.15">
      <c r="A19" s="59"/>
      <c r="B19" s="5" t="s">
        <v>23</v>
      </c>
      <c r="C19" s="6">
        <v>25879</v>
      </c>
      <c r="D19" s="6">
        <v>21086</v>
      </c>
      <c r="E19" s="6">
        <v>19262</v>
      </c>
      <c r="F19" s="6">
        <v>1044</v>
      </c>
      <c r="G19" s="6">
        <v>780</v>
      </c>
      <c r="H19" s="6">
        <v>2064938</v>
      </c>
      <c r="I19" s="6">
        <v>5642</v>
      </c>
      <c r="J19" s="12">
        <f t="shared" si="0"/>
        <v>0.81479191622551106</v>
      </c>
    </row>
    <row r="20" spans="1:10" x14ac:dyDescent="0.15">
      <c r="A20" s="59"/>
      <c r="B20" s="5" t="s">
        <v>24</v>
      </c>
      <c r="C20" s="6">
        <v>13628</v>
      </c>
      <c r="D20" s="6">
        <v>8000</v>
      </c>
      <c r="E20" s="6">
        <v>7760</v>
      </c>
      <c r="F20" s="6" t="s">
        <v>21</v>
      </c>
      <c r="G20" s="6">
        <v>240</v>
      </c>
      <c r="H20" s="6">
        <v>918826</v>
      </c>
      <c r="I20" s="6">
        <v>2510</v>
      </c>
      <c r="J20" s="12">
        <f t="shared" si="0"/>
        <v>0.58702670971529203</v>
      </c>
    </row>
    <row r="21" spans="1:10" ht="14.25" thickBot="1" x14ac:dyDescent="0.2">
      <c r="A21" s="60"/>
      <c r="B21" s="7" t="s">
        <v>25</v>
      </c>
      <c r="C21" s="8">
        <v>5003</v>
      </c>
      <c r="D21" s="8">
        <v>2378</v>
      </c>
      <c r="E21" s="8" t="s">
        <v>21</v>
      </c>
      <c r="F21" s="8">
        <v>2378</v>
      </c>
      <c r="G21" s="8" t="s">
        <v>21</v>
      </c>
      <c r="H21" s="8">
        <v>188443</v>
      </c>
      <c r="I21" s="8">
        <v>514</v>
      </c>
      <c r="J21" s="13">
        <f t="shared" si="0"/>
        <v>0.47531481111333201</v>
      </c>
    </row>
    <row r="22" spans="1:10" x14ac:dyDescent="0.15">
      <c r="A22" s="55" t="s">
        <v>26</v>
      </c>
      <c r="B22" s="14" t="s">
        <v>11</v>
      </c>
      <c r="C22" s="15">
        <v>63377</v>
      </c>
      <c r="D22" s="15">
        <v>47495</v>
      </c>
      <c r="E22" s="15">
        <v>34036</v>
      </c>
      <c r="F22" s="15">
        <v>12439</v>
      </c>
      <c r="G22" s="15">
        <v>1020</v>
      </c>
      <c r="H22" s="15">
        <v>4880444</v>
      </c>
      <c r="I22" s="15">
        <v>13371</v>
      </c>
      <c r="J22" s="16">
        <f t="shared" si="0"/>
        <v>0.74940435804787231</v>
      </c>
    </row>
    <row r="23" spans="1:10" x14ac:dyDescent="0.15">
      <c r="A23" s="59"/>
      <c r="B23" s="17" t="s">
        <v>20</v>
      </c>
      <c r="C23" s="18">
        <v>9277</v>
      </c>
      <c r="D23" s="18">
        <v>7344</v>
      </c>
      <c r="E23" s="18">
        <v>6213</v>
      </c>
      <c r="F23" s="18">
        <v>1131</v>
      </c>
      <c r="G23" s="19" t="s">
        <v>21</v>
      </c>
      <c r="H23" s="18">
        <v>743654</v>
      </c>
      <c r="I23" s="18">
        <v>2037</v>
      </c>
      <c r="J23" s="20">
        <f t="shared" si="0"/>
        <v>0.79163522690524957</v>
      </c>
    </row>
    <row r="24" spans="1:10" x14ac:dyDescent="0.15">
      <c r="A24" s="59"/>
      <c r="B24" s="17" t="s">
        <v>22</v>
      </c>
      <c r="C24" s="18">
        <v>9647</v>
      </c>
      <c r="D24" s="18">
        <v>7886</v>
      </c>
      <c r="E24" s="19" t="s">
        <v>21</v>
      </c>
      <c r="F24" s="18">
        <v>7886</v>
      </c>
      <c r="G24" s="19" t="s">
        <v>21</v>
      </c>
      <c r="H24" s="18">
        <v>812242</v>
      </c>
      <c r="I24" s="18">
        <v>2225</v>
      </c>
      <c r="J24" s="20">
        <f t="shared" si="0"/>
        <v>0.81745620400124386</v>
      </c>
    </row>
    <row r="25" spans="1:10" x14ac:dyDescent="0.15">
      <c r="A25" s="59"/>
      <c r="B25" s="17" t="s">
        <v>23</v>
      </c>
      <c r="C25" s="18">
        <v>25953</v>
      </c>
      <c r="D25" s="18">
        <v>21176</v>
      </c>
      <c r="E25" s="18">
        <v>19352</v>
      </c>
      <c r="F25" s="18">
        <v>1044</v>
      </c>
      <c r="G25" s="18">
        <v>780</v>
      </c>
      <c r="H25" s="18">
        <v>2082475</v>
      </c>
      <c r="I25" s="18">
        <v>5706</v>
      </c>
      <c r="J25" s="20">
        <f t="shared" si="0"/>
        <v>0.81593650059723344</v>
      </c>
    </row>
    <row r="26" spans="1:10" x14ac:dyDescent="0.15">
      <c r="A26" s="59"/>
      <c r="B26" s="17" t="s">
        <v>24</v>
      </c>
      <c r="C26" s="18">
        <v>13543</v>
      </c>
      <c r="D26" s="18">
        <v>8711</v>
      </c>
      <c r="E26" s="18">
        <v>8471</v>
      </c>
      <c r="F26" s="19" t="s">
        <v>21</v>
      </c>
      <c r="G26" s="18">
        <v>240</v>
      </c>
      <c r="H26" s="18">
        <v>1064606</v>
      </c>
      <c r="I26" s="18">
        <v>2917</v>
      </c>
      <c r="J26" s="20">
        <f t="shared" si="0"/>
        <v>0.6432105146570184</v>
      </c>
    </row>
    <row r="27" spans="1:10" ht="14.25" thickBot="1" x14ac:dyDescent="0.2">
      <c r="A27" s="60"/>
      <c r="B27" s="21" t="s">
        <v>25</v>
      </c>
      <c r="C27" s="22">
        <v>4957</v>
      </c>
      <c r="D27" s="22">
        <v>2378</v>
      </c>
      <c r="E27" s="23" t="s">
        <v>21</v>
      </c>
      <c r="F27" s="22">
        <v>2378</v>
      </c>
      <c r="G27" s="23" t="s">
        <v>21</v>
      </c>
      <c r="H27" s="22">
        <v>177467</v>
      </c>
      <c r="I27" s="22">
        <v>486</v>
      </c>
      <c r="J27" s="24">
        <f t="shared" si="0"/>
        <v>0.47972564050837202</v>
      </c>
    </row>
    <row r="28" spans="1:10" x14ac:dyDescent="0.15">
      <c r="A28" s="61" t="s">
        <v>27</v>
      </c>
      <c r="B28" s="25" t="s">
        <v>11</v>
      </c>
      <c r="C28" s="4">
        <v>63248</v>
      </c>
      <c r="D28" s="4">
        <v>47547</v>
      </c>
      <c r="E28" s="4">
        <v>34134</v>
      </c>
      <c r="F28" s="4">
        <v>12393</v>
      </c>
      <c r="G28" s="4">
        <v>1020</v>
      </c>
      <c r="H28" s="4">
        <v>4819733</v>
      </c>
      <c r="I28" s="4">
        <v>13205</v>
      </c>
      <c r="J28" s="16">
        <f>D28/C28</f>
        <v>0.75175499620541364</v>
      </c>
    </row>
    <row r="29" spans="1:10" x14ac:dyDescent="0.15">
      <c r="A29" s="59"/>
      <c r="B29" s="17" t="s">
        <v>20</v>
      </c>
      <c r="C29" s="6">
        <v>9105</v>
      </c>
      <c r="D29" s="6">
        <v>7097</v>
      </c>
      <c r="E29" s="6">
        <v>6034</v>
      </c>
      <c r="F29" s="6">
        <v>1063</v>
      </c>
      <c r="G29" s="6" t="s">
        <v>21</v>
      </c>
      <c r="H29" s="6">
        <v>716351</v>
      </c>
      <c r="I29" s="6">
        <v>1963</v>
      </c>
      <c r="J29" s="20">
        <f t="shared" si="0"/>
        <v>0.77946183415705661</v>
      </c>
    </row>
    <row r="30" spans="1:10" x14ac:dyDescent="0.15">
      <c r="A30" s="59"/>
      <c r="B30" s="17" t="s">
        <v>22</v>
      </c>
      <c r="C30" s="6">
        <v>9643</v>
      </c>
      <c r="D30" s="6">
        <v>7913</v>
      </c>
      <c r="E30" s="6" t="s">
        <v>21</v>
      </c>
      <c r="F30" s="6">
        <v>7913</v>
      </c>
      <c r="G30" s="6" t="s">
        <v>21</v>
      </c>
      <c r="H30" s="6">
        <v>808363</v>
      </c>
      <c r="I30" s="6">
        <v>2215</v>
      </c>
      <c r="J30" s="20">
        <f t="shared" si="0"/>
        <v>0.82059525044073423</v>
      </c>
    </row>
    <row r="31" spans="1:10" x14ac:dyDescent="0.15">
      <c r="A31" s="59"/>
      <c r="B31" s="17" t="s">
        <v>23</v>
      </c>
      <c r="C31" s="6">
        <v>26064</v>
      </c>
      <c r="D31" s="6">
        <v>21376</v>
      </c>
      <c r="E31" s="6">
        <v>19534</v>
      </c>
      <c r="F31" s="6">
        <v>1062</v>
      </c>
      <c r="G31" s="6">
        <v>780</v>
      </c>
      <c r="H31" s="6">
        <v>2093944</v>
      </c>
      <c r="I31" s="6">
        <v>5737</v>
      </c>
      <c r="J31" s="20">
        <f t="shared" si="0"/>
        <v>0.82013505217925109</v>
      </c>
    </row>
    <row r="32" spans="1:10" x14ac:dyDescent="0.15">
      <c r="A32" s="59"/>
      <c r="B32" s="17" t="s">
        <v>24</v>
      </c>
      <c r="C32" s="6">
        <v>13516</v>
      </c>
      <c r="D32" s="6">
        <v>8806</v>
      </c>
      <c r="E32" s="6">
        <v>8566</v>
      </c>
      <c r="F32" s="6" t="s">
        <v>21</v>
      </c>
      <c r="G32" s="6">
        <v>240</v>
      </c>
      <c r="H32" s="6">
        <v>1029876</v>
      </c>
      <c r="I32" s="6">
        <v>2821</v>
      </c>
      <c r="J32" s="20">
        <f t="shared" si="0"/>
        <v>0.65152411956200063</v>
      </c>
    </row>
    <row r="33" spans="1:10" ht="14.25" thickBot="1" x14ac:dyDescent="0.2">
      <c r="A33" s="59"/>
      <c r="B33" s="26" t="s">
        <v>25</v>
      </c>
      <c r="C33" s="27">
        <v>4920</v>
      </c>
      <c r="D33" s="27">
        <v>2355</v>
      </c>
      <c r="E33" s="27" t="s">
        <v>21</v>
      </c>
      <c r="F33" s="27">
        <v>2355</v>
      </c>
      <c r="G33" s="27" t="s">
        <v>21</v>
      </c>
      <c r="H33" s="27">
        <v>171199</v>
      </c>
      <c r="I33" s="27">
        <v>469</v>
      </c>
      <c r="J33" s="28">
        <f t="shared" si="0"/>
        <v>0.47865853658536583</v>
      </c>
    </row>
    <row r="34" spans="1:10" x14ac:dyDescent="0.15">
      <c r="A34" s="55" t="s">
        <v>28</v>
      </c>
      <c r="B34" s="14" t="s">
        <v>11</v>
      </c>
      <c r="C34" s="29">
        <f>SUM(C35:C39)</f>
        <v>62649</v>
      </c>
      <c r="D34" s="29">
        <f t="shared" ref="D34:I34" si="1">SUM(D35:D39)</f>
        <v>47338</v>
      </c>
      <c r="E34" s="15">
        <f t="shared" si="1"/>
        <v>34036</v>
      </c>
      <c r="F34" s="15">
        <f t="shared" si="1"/>
        <v>12282</v>
      </c>
      <c r="G34" s="15">
        <f t="shared" si="1"/>
        <v>1020</v>
      </c>
      <c r="H34" s="29">
        <f t="shared" si="1"/>
        <v>4890972</v>
      </c>
      <c r="I34" s="29">
        <f t="shared" si="1"/>
        <v>13401</v>
      </c>
      <c r="J34" s="30">
        <f t="shared" si="0"/>
        <v>0.75560663378505644</v>
      </c>
    </row>
    <row r="35" spans="1:10" x14ac:dyDescent="0.15">
      <c r="A35" s="59"/>
      <c r="B35" s="17" t="s">
        <v>20</v>
      </c>
      <c r="C35" s="31">
        <v>8843</v>
      </c>
      <c r="D35" s="31">
        <f>SUM(E35:G35)</f>
        <v>6940</v>
      </c>
      <c r="E35" s="18">
        <v>5886</v>
      </c>
      <c r="F35" s="18">
        <v>1054</v>
      </c>
      <c r="G35" s="32">
        <v>0</v>
      </c>
      <c r="H35" s="31">
        <v>729710</v>
      </c>
      <c r="I35" s="31">
        <v>1999</v>
      </c>
      <c r="J35" s="33">
        <f t="shared" si="0"/>
        <v>0.78480153793961327</v>
      </c>
    </row>
    <row r="36" spans="1:10" x14ac:dyDescent="0.15">
      <c r="A36" s="59"/>
      <c r="B36" s="17" t="s">
        <v>22</v>
      </c>
      <c r="C36" s="31">
        <v>9554</v>
      </c>
      <c r="D36" s="31">
        <f>SUM(E36:G36)</f>
        <v>7884</v>
      </c>
      <c r="E36" s="32">
        <v>0</v>
      </c>
      <c r="F36" s="32">
        <f>5474+2410</f>
        <v>7884</v>
      </c>
      <c r="G36" s="32">
        <v>0</v>
      </c>
      <c r="H36" s="31">
        <f>595952+204989</f>
        <v>800941</v>
      </c>
      <c r="I36" s="31">
        <f>1633+562</f>
        <v>2195</v>
      </c>
      <c r="J36" s="33">
        <f t="shared" si="0"/>
        <v>0.82520410299351055</v>
      </c>
    </row>
    <row r="37" spans="1:10" x14ac:dyDescent="0.15">
      <c r="A37" s="59"/>
      <c r="B37" s="17" t="s">
        <v>23</v>
      </c>
      <c r="C37" s="31">
        <v>26057</v>
      </c>
      <c r="D37" s="31">
        <f>SUM(E37:G37)</f>
        <v>21485</v>
      </c>
      <c r="E37" s="18">
        <v>19629</v>
      </c>
      <c r="F37" s="18">
        <v>1076</v>
      </c>
      <c r="G37" s="18">
        <v>780</v>
      </c>
      <c r="H37" s="31">
        <v>2161456</v>
      </c>
      <c r="I37" s="31">
        <v>5922</v>
      </c>
      <c r="J37" s="33">
        <f t="shared" si="0"/>
        <v>0.82453851172429671</v>
      </c>
    </row>
    <row r="38" spans="1:10" x14ac:dyDescent="0.15">
      <c r="A38" s="59"/>
      <c r="B38" s="17" t="s">
        <v>24</v>
      </c>
      <c r="C38" s="31">
        <v>13377</v>
      </c>
      <c r="D38" s="31">
        <f>SUM(E38:G38)</f>
        <v>8761</v>
      </c>
      <c r="E38" s="18">
        <v>8521</v>
      </c>
      <c r="F38" s="32">
        <v>0</v>
      </c>
      <c r="G38" s="18">
        <v>240</v>
      </c>
      <c r="H38" s="31">
        <v>1029876</v>
      </c>
      <c r="I38" s="31">
        <v>2822</v>
      </c>
      <c r="J38" s="33">
        <f t="shared" si="0"/>
        <v>0.65493010390969575</v>
      </c>
    </row>
    <row r="39" spans="1:10" ht="14.25" thickBot="1" x14ac:dyDescent="0.2">
      <c r="A39" s="60"/>
      <c r="B39" s="21" t="s">
        <v>25</v>
      </c>
      <c r="C39" s="34">
        <v>4818</v>
      </c>
      <c r="D39" s="34">
        <f>SUM(E39:G39)</f>
        <v>2268</v>
      </c>
      <c r="E39" s="35">
        <v>0</v>
      </c>
      <c r="F39" s="22">
        <v>2268</v>
      </c>
      <c r="G39" s="35">
        <v>0</v>
      </c>
      <c r="H39" s="34">
        <v>168989</v>
      </c>
      <c r="I39" s="34">
        <v>463</v>
      </c>
      <c r="J39" s="36">
        <f t="shared" si="0"/>
        <v>0.47073474470734744</v>
      </c>
    </row>
    <row r="40" spans="1:10" x14ac:dyDescent="0.15">
      <c r="A40" s="55" t="s">
        <v>29</v>
      </c>
      <c r="B40" s="25" t="s">
        <v>11</v>
      </c>
      <c r="C40" s="37">
        <f>SUM(C41:C45)</f>
        <v>62337</v>
      </c>
      <c r="D40" s="37">
        <f t="shared" ref="D40:I40" si="2">SUM(D41:D45)</f>
        <v>46682</v>
      </c>
      <c r="E40" s="38">
        <f t="shared" si="2"/>
        <v>34719</v>
      </c>
      <c r="F40" s="38">
        <f t="shared" si="2"/>
        <v>10943</v>
      </c>
      <c r="G40" s="38">
        <f t="shared" si="2"/>
        <v>1020</v>
      </c>
      <c r="H40" s="37">
        <f t="shared" si="2"/>
        <v>4990324</v>
      </c>
      <c r="I40" s="37">
        <f t="shared" si="2"/>
        <v>13672</v>
      </c>
      <c r="J40" s="39">
        <f t="shared" si="0"/>
        <v>0.74886504002438359</v>
      </c>
    </row>
    <row r="41" spans="1:10" x14ac:dyDescent="0.15">
      <c r="A41" s="59"/>
      <c r="B41" s="17" t="s">
        <v>20</v>
      </c>
      <c r="C41" s="31">
        <v>8728</v>
      </c>
      <c r="D41" s="31">
        <f>SUM(E41:G41)</f>
        <v>6890</v>
      </c>
      <c r="E41" s="18">
        <v>6890</v>
      </c>
      <c r="F41" s="18">
        <v>0</v>
      </c>
      <c r="G41" s="32">
        <v>0</v>
      </c>
      <c r="H41" s="31">
        <v>749211</v>
      </c>
      <c r="I41" s="31">
        <v>2053</v>
      </c>
      <c r="J41" s="33">
        <f t="shared" si="0"/>
        <v>0.7894133822181485</v>
      </c>
    </row>
    <row r="42" spans="1:10" x14ac:dyDescent="0.15">
      <c r="A42" s="59"/>
      <c r="B42" s="17" t="s">
        <v>22</v>
      </c>
      <c r="C42" s="31">
        <v>9472</v>
      </c>
      <c r="D42" s="31">
        <f>SUM(E42:G42)</f>
        <v>7828</v>
      </c>
      <c r="E42" s="32">
        <v>0</v>
      </c>
      <c r="F42" s="18">
        <f>5390+2438</f>
        <v>7828</v>
      </c>
      <c r="G42" s="32">
        <v>0</v>
      </c>
      <c r="H42" s="31">
        <f>608190+203681</f>
        <v>811871</v>
      </c>
      <c r="I42" s="31">
        <f>1666+558</f>
        <v>2224</v>
      </c>
      <c r="J42" s="33">
        <f t="shared" si="0"/>
        <v>0.82643581081081086</v>
      </c>
    </row>
    <row r="43" spans="1:10" x14ac:dyDescent="0.15">
      <c r="A43" s="59"/>
      <c r="B43" s="17" t="s">
        <v>30</v>
      </c>
      <c r="C43" s="31">
        <v>26041</v>
      </c>
      <c r="D43" s="31">
        <f>SUM(E43:G43)</f>
        <v>21050</v>
      </c>
      <c r="E43" s="18">
        <v>19301</v>
      </c>
      <c r="F43" s="18">
        <v>969</v>
      </c>
      <c r="G43" s="18">
        <v>780</v>
      </c>
      <c r="H43" s="31">
        <v>2218790</v>
      </c>
      <c r="I43" s="31">
        <v>6079</v>
      </c>
      <c r="J43" s="33">
        <f t="shared" si="0"/>
        <v>0.80834069352175419</v>
      </c>
    </row>
    <row r="44" spans="1:10" x14ac:dyDescent="0.15">
      <c r="A44" s="59"/>
      <c r="B44" s="17" t="s">
        <v>31</v>
      </c>
      <c r="C44" s="31">
        <v>13336</v>
      </c>
      <c r="D44" s="31">
        <f>SUM(E44:G44)</f>
        <v>8768</v>
      </c>
      <c r="E44" s="18">
        <v>8528</v>
      </c>
      <c r="F44" s="32">
        <v>0</v>
      </c>
      <c r="G44" s="18">
        <v>240</v>
      </c>
      <c r="H44" s="31">
        <v>1044338</v>
      </c>
      <c r="I44" s="31">
        <v>2861</v>
      </c>
      <c r="J44" s="33">
        <f t="shared" si="0"/>
        <v>0.65746850629874021</v>
      </c>
    </row>
    <row r="45" spans="1:10" ht="14.25" thickBot="1" x14ac:dyDescent="0.2">
      <c r="A45" s="60"/>
      <c r="B45" s="26" t="s">
        <v>32</v>
      </c>
      <c r="C45" s="34">
        <v>4760</v>
      </c>
      <c r="D45" s="34">
        <f>SUM(E45:G45)</f>
        <v>2146</v>
      </c>
      <c r="E45" s="35">
        <v>0</v>
      </c>
      <c r="F45" s="22">
        <v>2146</v>
      </c>
      <c r="G45" s="35">
        <v>0</v>
      </c>
      <c r="H45" s="34">
        <v>166114</v>
      </c>
      <c r="I45" s="34">
        <v>455</v>
      </c>
      <c r="J45" s="36">
        <f t="shared" si="0"/>
        <v>0.45084033613445379</v>
      </c>
    </row>
    <row r="46" spans="1:10" x14ac:dyDescent="0.15">
      <c r="A46" s="61" t="s">
        <v>33</v>
      </c>
      <c r="B46" s="14" t="s">
        <v>11</v>
      </c>
      <c r="C46" s="37">
        <f>SUM(C47:C51)</f>
        <v>61999</v>
      </c>
      <c r="D46" s="37">
        <f t="shared" ref="D46:I46" si="3">SUM(D47:D51)</f>
        <v>46649</v>
      </c>
      <c r="E46" s="38">
        <f t="shared" si="3"/>
        <v>34742</v>
      </c>
      <c r="F46" s="38">
        <f t="shared" si="3"/>
        <v>10887</v>
      </c>
      <c r="G46" s="38">
        <f t="shared" si="3"/>
        <v>1020</v>
      </c>
      <c r="H46" s="37">
        <f t="shared" si="3"/>
        <v>5004077</v>
      </c>
      <c r="I46" s="37">
        <f t="shared" si="3"/>
        <v>13709</v>
      </c>
      <c r="J46" s="39">
        <f>D46/C46</f>
        <v>0.7524153615380893</v>
      </c>
    </row>
    <row r="47" spans="1:10" x14ac:dyDescent="0.15">
      <c r="A47" s="59"/>
      <c r="B47" s="17" t="s">
        <v>20</v>
      </c>
      <c r="C47" s="31">
        <v>8504</v>
      </c>
      <c r="D47" s="31">
        <f>SUM(E47:G47)</f>
        <v>6628</v>
      </c>
      <c r="E47" s="18">
        <v>6628</v>
      </c>
      <c r="F47" s="18">
        <v>0</v>
      </c>
      <c r="G47" s="32">
        <v>0</v>
      </c>
      <c r="H47" s="31">
        <v>763159</v>
      </c>
      <c r="I47" s="31">
        <v>2091</v>
      </c>
      <c r="J47" s="33">
        <f t="shared" si="0"/>
        <v>0.77939793038570082</v>
      </c>
    </row>
    <row r="48" spans="1:10" x14ac:dyDescent="0.15">
      <c r="A48" s="59"/>
      <c r="B48" s="17" t="s">
        <v>22</v>
      </c>
      <c r="C48" s="31">
        <v>9363</v>
      </c>
      <c r="D48" s="31">
        <f>SUM(E48:G48)</f>
        <v>7663</v>
      </c>
      <c r="E48" s="32">
        <v>0</v>
      </c>
      <c r="F48" s="18">
        <v>7663</v>
      </c>
      <c r="G48" s="32">
        <v>0</v>
      </c>
      <c r="H48" s="31">
        <v>813729</v>
      </c>
      <c r="I48" s="31">
        <v>2229</v>
      </c>
      <c r="J48" s="33">
        <f t="shared" si="0"/>
        <v>0.81843426252269569</v>
      </c>
    </row>
    <row r="49" spans="1:10" x14ac:dyDescent="0.15">
      <c r="A49" s="59"/>
      <c r="B49" s="17" t="s">
        <v>23</v>
      </c>
      <c r="C49" s="31">
        <v>26087</v>
      </c>
      <c r="D49" s="31">
        <f>SUM(E49:G49)</f>
        <v>21365</v>
      </c>
      <c r="E49" s="40">
        <v>19592</v>
      </c>
      <c r="F49" s="18">
        <v>993</v>
      </c>
      <c r="G49" s="18">
        <v>780</v>
      </c>
      <c r="H49" s="31">
        <v>2214643</v>
      </c>
      <c r="I49" s="31">
        <v>6068</v>
      </c>
      <c r="J49" s="33">
        <f t="shared" si="0"/>
        <v>0.81899030168283049</v>
      </c>
    </row>
    <row r="50" spans="1:10" x14ac:dyDescent="0.15">
      <c r="A50" s="59"/>
      <c r="B50" s="17" t="s">
        <v>24</v>
      </c>
      <c r="C50" s="31">
        <v>13305</v>
      </c>
      <c r="D50" s="31">
        <f>SUM(E50:G50)</f>
        <v>8762</v>
      </c>
      <c r="E50" s="18">
        <v>8522</v>
      </c>
      <c r="F50" s="32">
        <v>0</v>
      </c>
      <c r="G50" s="18">
        <v>240</v>
      </c>
      <c r="H50" s="31">
        <v>1053635</v>
      </c>
      <c r="I50" s="31">
        <v>2886</v>
      </c>
      <c r="J50" s="33">
        <f t="shared" si="0"/>
        <v>0.65854941751221341</v>
      </c>
    </row>
    <row r="51" spans="1:10" ht="14.25" thickBot="1" x14ac:dyDescent="0.2">
      <c r="A51" s="60"/>
      <c r="B51" s="21" t="s">
        <v>25</v>
      </c>
      <c r="C51" s="34">
        <v>4740</v>
      </c>
      <c r="D51" s="34">
        <f>SUM(E51:G51)</f>
        <v>2231</v>
      </c>
      <c r="E51" s="35">
        <v>0</v>
      </c>
      <c r="F51" s="22">
        <v>2231</v>
      </c>
      <c r="G51" s="35">
        <v>0</v>
      </c>
      <c r="H51" s="34">
        <v>158911</v>
      </c>
      <c r="I51" s="34">
        <v>435</v>
      </c>
      <c r="J51" s="36">
        <f t="shared" si="0"/>
        <v>0.47067510548523206</v>
      </c>
    </row>
    <row r="52" spans="1:10" x14ac:dyDescent="0.15">
      <c r="A52" s="65" t="s">
        <v>34</v>
      </c>
      <c r="B52" s="14" t="s">
        <v>11</v>
      </c>
      <c r="C52" s="29">
        <f>SUM(C53:C57)</f>
        <v>61645</v>
      </c>
      <c r="D52" s="29">
        <f t="shared" ref="D52:I52" si="4">SUM(D53:D57)</f>
        <v>46008</v>
      </c>
      <c r="E52" s="15">
        <f t="shared" si="4"/>
        <v>34879</v>
      </c>
      <c r="F52" s="15">
        <f t="shared" si="4"/>
        <v>10768</v>
      </c>
      <c r="G52" s="15">
        <f t="shared" si="4"/>
        <v>361</v>
      </c>
      <c r="H52" s="29">
        <f t="shared" si="4"/>
        <v>5073176</v>
      </c>
      <c r="I52" s="29">
        <f t="shared" si="4"/>
        <v>13898</v>
      </c>
      <c r="J52" s="41">
        <f t="shared" ref="J52:J57" si="5">D52/C52</f>
        <v>0.74633790250628596</v>
      </c>
    </row>
    <row r="53" spans="1:10" x14ac:dyDescent="0.15">
      <c r="A53" s="66"/>
      <c r="B53" s="17" t="s">
        <v>20</v>
      </c>
      <c r="C53" s="31">
        <v>8343</v>
      </c>
      <c r="D53" s="31">
        <f>SUM(E53:G53)</f>
        <v>6515</v>
      </c>
      <c r="E53" s="18">
        <v>6515</v>
      </c>
      <c r="F53" s="18">
        <v>0</v>
      </c>
      <c r="G53" s="32">
        <v>0</v>
      </c>
      <c r="H53" s="31">
        <v>769358</v>
      </c>
      <c r="I53" s="31">
        <v>2108</v>
      </c>
      <c r="J53" s="42">
        <f t="shared" si="5"/>
        <v>0.7808941627711854</v>
      </c>
    </row>
    <row r="54" spans="1:10" x14ac:dyDescent="0.15">
      <c r="A54" s="66"/>
      <c r="B54" s="17" t="s">
        <v>22</v>
      </c>
      <c r="C54" s="31">
        <v>9289</v>
      </c>
      <c r="D54" s="31">
        <f>SUM(E54:G54)</f>
        <v>7597</v>
      </c>
      <c r="E54" s="32">
        <v>0</v>
      </c>
      <c r="F54" s="18">
        <v>7597</v>
      </c>
      <c r="G54" s="32">
        <v>0</v>
      </c>
      <c r="H54" s="31">
        <v>831841</v>
      </c>
      <c r="I54" s="31">
        <v>2278</v>
      </c>
      <c r="J54" s="42">
        <f t="shared" si="5"/>
        <v>0.81784906879104313</v>
      </c>
    </row>
    <row r="55" spans="1:10" x14ac:dyDescent="0.15">
      <c r="A55" s="66"/>
      <c r="B55" s="17" t="s">
        <v>23</v>
      </c>
      <c r="C55" s="31">
        <v>26106</v>
      </c>
      <c r="D55" s="31">
        <f>SUM(E55:G55)</f>
        <v>20991</v>
      </c>
      <c r="E55" s="18">
        <v>19757</v>
      </c>
      <c r="F55" s="18">
        <v>973</v>
      </c>
      <c r="G55" s="18">
        <v>261</v>
      </c>
      <c r="H55" s="31">
        <v>2226871</v>
      </c>
      <c r="I55" s="31">
        <v>6101</v>
      </c>
      <c r="J55" s="42">
        <f t="shared" si="5"/>
        <v>0.80406803033785335</v>
      </c>
    </row>
    <row r="56" spans="1:10" x14ac:dyDescent="0.15">
      <c r="A56" s="66"/>
      <c r="B56" s="17" t="s">
        <v>24</v>
      </c>
      <c r="C56" s="31">
        <v>13260</v>
      </c>
      <c r="D56" s="31">
        <f>SUM(E56:G56)</f>
        <v>8707</v>
      </c>
      <c r="E56" s="18">
        <v>8607</v>
      </c>
      <c r="F56" s="32">
        <v>0</v>
      </c>
      <c r="G56" s="18">
        <v>100</v>
      </c>
      <c r="H56" s="31">
        <v>1090665</v>
      </c>
      <c r="I56" s="31">
        <v>2988</v>
      </c>
      <c r="J56" s="42">
        <f t="shared" si="5"/>
        <v>0.65663650075414781</v>
      </c>
    </row>
    <row r="57" spans="1:10" ht="14.25" thickBot="1" x14ac:dyDescent="0.2">
      <c r="A57" s="67"/>
      <c r="B57" s="21" t="s">
        <v>25</v>
      </c>
      <c r="C57" s="34">
        <v>4647</v>
      </c>
      <c r="D57" s="34">
        <f>SUM(E57:G57)</f>
        <v>2198</v>
      </c>
      <c r="E57" s="35">
        <v>0</v>
      </c>
      <c r="F57" s="22">
        <v>2198</v>
      </c>
      <c r="G57" s="35">
        <v>0</v>
      </c>
      <c r="H57" s="34">
        <v>154441</v>
      </c>
      <c r="I57" s="34">
        <v>423</v>
      </c>
      <c r="J57" s="43">
        <f t="shared" si="5"/>
        <v>0.47299332902948138</v>
      </c>
    </row>
    <row r="58" spans="1:10" x14ac:dyDescent="0.15">
      <c r="A58" s="62" t="s">
        <v>35</v>
      </c>
      <c r="B58" s="25" t="s">
        <v>11</v>
      </c>
      <c r="C58" s="29">
        <f>SUM(C59:C63)</f>
        <v>61089</v>
      </c>
      <c r="D58" s="29">
        <f t="shared" ref="D58:I58" si="6">SUM(D59:D63)</f>
        <v>45622</v>
      </c>
      <c r="E58" s="15">
        <f t="shared" si="6"/>
        <v>35641</v>
      </c>
      <c r="F58" s="15">
        <f t="shared" si="6"/>
        <v>9620</v>
      </c>
      <c r="G58" s="15">
        <f t="shared" si="6"/>
        <v>361</v>
      </c>
      <c r="H58" s="29">
        <f t="shared" si="6"/>
        <v>4995760</v>
      </c>
      <c r="I58" s="29">
        <f t="shared" si="6"/>
        <v>13810</v>
      </c>
      <c r="J58" s="41">
        <f t="shared" ref="J58:J63" si="7">D58/C58</f>
        <v>0.7468120283520765</v>
      </c>
    </row>
    <row r="59" spans="1:10" x14ac:dyDescent="0.15">
      <c r="A59" s="63"/>
      <c r="B59" s="17" t="s">
        <v>20</v>
      </c>
      <c r="C59" s="31">
        <v>8108</v>
      </c>
      <c r="D59" s="31">
        <f>SUM(E59:G59)</f>
        <v>6342</v>
      </c>
      <c r="E59" s="18">
        <v>6342</v>
      </c>
      <c r="F59" s="18">
        <v>0</v>
      </c>
      <c r="G59" s="32">
        <v>0</v>
      </c>
      <c r="H59" s="31">
        <v>786801</v>
      </c>
      <c r="I59" s="31">
        <v>2156</v>
      </c>
      <c r="J59" s="42">
        <f t="shared" si="7"/>
        <v>0.78219042920572279</v>
      </c>
    </row>
    <row r="60" spans="1:10" x14ac:dyDescent="0.15">
      <c r="A60" s="63"/>
      <c r="B60" s="17" t="s">
        <v>14</v>
      </c>
      <c r="C60" s="31">
        <v>9170</v>
      </c>
      <c r="D60" s="31">
        <f>SUM(E60:G60)</f>
        <v>7492</v>
      </c>
      <c r="E60" s="32">
        <v>0</v>
      </c>
      <c r="F60" s="18">
        <v>7492</v>
      </c>
      <c r="G60" s="32">
        <v>0</v>
      </c>
      <c r="H60" s="31">
        <v>826647</v>
      </c>
      <c r="I60" s="31">
        <v>2265</v>
      </c>
      <c r="J60" s="42">
        <f t="shared" si="7"/>
        <v>0.81701199563794979</v>
      </c>
    </row>
    <row r="61" spans="1:10" x14ac:dyDescent="0.15">
      <c r="A61" s="63"/>
      <c r="B61" s="17" t="s">
        <v>23</v>
      </c>
      <c r="C61" s="31">
        <v>26063</v>
      </c>
      <c r="D61" s="31">
        <f>SUM(E61:G61)</f>
        <v>20988</v>
      </c>
      <c r="E61" s="18">
        <v>20727</v>
      </c>
      <c r="F61" s="18"/>
      <c r="G61" s="18">
        <v>261</v>
      </c>
      <c r="H61" s="31">
        <v>2131313</v>
      </c>
      <c r="I61" s="31">
        <v>5920</v>
      </c>
      <c r="J61" s="42">
        <f t="shared" si="7"/>
        <v>0.80527951502129458</v>
      </c>
    </row>
    <row r="62" spans="1:10" x14ac:dyDescent="0.15">
      <c r="A62" s="63"/>
      <c r="B62" s="17" t="s">
        <v>24</v>
      </c>
      <c r="C62" s="31">
        <v>13212</v>
      </c>
      <c r="D62" s="31">
        <f>SUM(E62:G62)</f>
        <v>8672</v>
      </c>
      <c r="E62" s="18">
        <v>8572</v>
      </c>
      <c r="F62" s="32">
        <v>0</v>
      </c>
      <c r="G62" s="18">
        <v>100</v>
      </c>
      <c r="H62" s="31">
        <v>1099859</v>
      </c>
      <c r="I62" s="31">
        <v>3055</v>
      </c>
      <c r="J62" s="42">
        <f t="shared" si="7"/>
        <v>0.65637299424765361</v>
      </c>
    </row>
    <row r="63" spans="1:10" ht="14.25" thickBot="1" x14ac:dyDescent="0.2">
      <c r="A63" s="64"/>
      <c r="B63" s="21" t="s">
        <v>25</v>
      </c>
      <c r="C63" s="34">
        <v>4536</v>
      </c>
      <c r="D63" s="34">
        <f>SUM(E63:G63)</f>
        <v>2128</v>
      </c>
      <c r="E63" s="35">
        <v>0</v>
      </c>
      <c r="F63" s="22">
        <v>2128</v>
      </c>
      <c r="G63" s="35">
        <v>0</v>
      </c>
      <c r="H63" s="34">
        <v>151140</v>
      </c>
      <c r="I63" s="34">
        <v>414</v>
      </c>
      <c r="J63" s="43">
        <f t="shared" si="7"/>
        <v>0.46913580246913578</v>
      </c>
    </row>
    <row r="64" spans="1:10" x14ac:dyDescent="0.15">
      <c r="A64" s="46" t="s">
        <v>36</v>
      </c>
      <c r="B64" s="14" t="s">
        <v>11</v>
      </c>
      <c r="C64" s="29">
        <f>SUM(C65:C69)</f>
        <v>60599</v>
      </c>
      <c r="D64" s="29">
        <f t="shared" ref="D64:I64" si="8">SUM(D65:D69)</f>
        <v>45293</v>
      </c>
      <c r="E64" s="15">
        <f t="shared" si="8"/>
        <v>35491</v>
      </c>
      <c r="F64" s="15">
        <f t="shared" si="8"/>
        <v>9441</v>
      </c>
      <c r="G64" s="15">
        <f t="shared" si="8"/>
        <v>361</v>
      </c>
      <c r="H64" s="29">
        <f t="shared" si="8"/>
        <v>5050723</v>
      </c>
      <c r="I64" s="29">
        <f t="shared" si="8"/>
        <v>13838</v>
      </c>
      <c r="J64" s="41">
        <f t="shared" ref="J64:J75" si="9">D64/C64</f>
        <v>0.7474215746134425</v>
      </c>
    </row>
    <row r="65" spans="1:10" x14ac:dyDescent="0.15">
      <c r="A65" s="63"/>
      <c r="B65" s="17" t="s">
        <v>20</v>
      </c>
      <c r="C65" s="31">
        <v>7880</v>
      </c>
      <c r="D65" s="31">
        <f>SUM(E65:G65)</f>
        <v>6166</v>
      </c>
      <c r="E65" s="18">
        <v>6166</v>
      </c>
      <c r="F65" s="18">
        <v>0</v>
      </c>
      <c r="G65" s="32">
        <v>0</v>
      </c>
      <c r="H65" s="31">
        <v>848597</v>
      </c>
      <c r="I65" s="31">
        <v>2325</v>
      </c>
      <c r="J65" s="42">
        <f t="shared" si="9"/>
        <v>0.78248730964467006</v>
      </c>
    </row>
    <row r="66" spans="1:10" x14ac:dyDescent="0.15">
      <c r="A66" s="63"/>
      <c r="B66" s="17" t="s">
        <v>14</v>
      </c>
      <c r="C66" s="31">
        <v>9005</v>
      </c>
      <c r="D66" s="31">
        <f>SUM(E66:G66)</f>
        <v>7391</v>
      </c>
      <c r="E66" s="32">
        <v>0</v>
      </c>
      <c r="F66" s="18">
        <v>7391</v>
      </c>
      <c r="G66" s="32">
        <v>0</v>
      </c>
      <c r="H66" s="31">
        <v>758805</v>
      </c>
      <c r="I66" s="31">
        <v>2079</v>
      </c>
      <c r="J66" s="42">
        <f t="shared" si="9"/>
        <v>0.82076624097723483</v>
      </c>
    </row>
    <row r="67" spans="1:10" x14ac:dyDescent="0.15">
      <c r="A67" s="63"/>
      <c r="B67" s="17" t="s">
        <v>23</v>
      </c>
      <c r="C67" s="31">
        <v>26164</v>
      </c>
      <c r="D67" s="31">
        <f>SUM(E67:G67)</f>
        <v>21002</v>
      </c>
      <c r="E67" s="18">
        <v>20741</v>
      </c>
      <c r="F67" s="18"/>
      <c r="G67" s="18">
        <v>261</v>
      </c>
      <c r="H67" s="31">
        <v>2162302</v>
      </c>
      <c r="I67" s="31">
        <v>5924</v>
      </c>
      <c r="J67" s="42">
        <f t="shared" si="9"/>
        <v>0.80270600825561844</v>
      </c>
    </row>
    <row r="68" spans="1:10" x14ac:dyDescent="0.15">
      <c r="A68" s="63"/>
      <c r="B68" s="17" t="s">
        <v>24</v>
      </c>
      <c r="C68" s="31">
        <v>13119</v>
      </c>
      <c r="D68" s="31">
        <f>SUM(E68:G68)</f>
        <v>8684</v>
      </c>
      <c r="E68" s="18">
        <v>8584</v>
      </c>
      <c r="F68" s="32">
        <v>0</v>
      </c>
      <c r="G68" s="18">
        <v>100</v>
      </c>
      <c r="H68" s="31">
        <v>1115776</v>
      </c>
      <c r="I68" s="31">
        <v>3057</v>
      </c>
      <c r="J68" s="42">
        <f t="shared" si="9"/>
        <v>0.66194069669944355</v>
      </c>
    </row>
    <row r="69" spans="1:10" ht="14.25" thickBot="1" x14ac:dyDescent="0.2">
      <c r="A69" s="64"/>
      <c r="B69" s="21" t="s">
        <v>25</v>
      </c>
      <c r="C69" s="34">
        <v>4431</v>
      </c>
      <c r="D69" s="34">
        <f>SUM(E69:G69)</f>
        <v>2050</v>
      </c>
      <c r="E69" s="35">
        <v>0</v>
      </c>
      <c r="F69" s="22">
        <v>2050</v>
      </c>
      <c r="G69" s="35">
        <v>0</v>
      </c>
      <c r="H69" s="34">
        <v>165243</v>
      </c>
      <c r="I69" s="34">
        <v>453</v>
      </c>
      <c r="J69" s="43">
        <f t="shared" si="9"/>
        <v>0.46264951478221622</v>
      </c>
    </row>
    <row r="70" spans="1:10" x14ac:dyDescent="0.15">
      <c r="A70" s="46" t="s">
        <v>37</v>
      </c>
      <c r="B70" s="14" t="s">
        <v>11</v>
      </c>
      <c r="C70" s="29">
        <f>SUM(C71:C75)</f>
        <v>59928</v>
      </c>
      <c r="D70" s="29">
        <f t="shared" ref="D70:I70" si="10">SUM(D71:D75)</f>
        <v>45369</v>
      </c>
      <c r="E70" s="15">
        <f t="shared" si="10"/>
        <v>35549</v>
      </c>
      <c r="F70" s="15">
        <f t="shared" si="10"/>
        <v>9459</v>
      </c>
      <c r="G70" s="15">
        <f t="shared" si="10"/>
        <v>361</v>
      </c>
      <c r="H70" s="29">
        <f t="shared" si="10"/>
        <v>5213624</v>
      </c>
      <c r="I70" s="29">
        <f t="shared" si="10"/>
        <v>14284</v>
      </c>
      <c r="J70" s="41">
        <f t="shared" si="9"/>
        <v>0.75705847016419703</v>
      </c>
    </row>
    <row r="71" spans="1:10" x14ac:dyDescent="0.15">
      <c r="A71" s="63"/>
      <c r="B71" s="17" t="s">
        <v>20</v>
      </c>
      <c r="C71" s="31">
        <v>7752</v>
      </c>
      <c r="D71" s="31">
        <f>SUM(E71:G71)</f>
        <v>6099</v>
      </c>
      <c r="E71" s="18">
        <v>6099</v>
      </c>
      <c r="F71" s="18">
        <v>0</v>
      </c>
      <c r="G71" s="32">
        <v>0</v>
      </c>
      <c r="H71" s="31">
        <v>857305</v>
      </c>
      <c r="I71" s="31">
        <v>2349</v>
      </c>
      <c r="J71" s="42">
        <f t="shared" si="9"/>
        <v>0.78676470588235292</v>
      </c>
    </row>
    <row r="72" spans="1:10" x14ac:dyDescent="0.15">
      <c r="A72" s="63"/>
      <c r="B72" s="17" t="s">
        <v>14</v>
      </c>
      <c r="C72" s="31">
        <v>8941</v>
      </c>
      <c r="D72" s="31">
        <f>SUM(E72:G72)</f>
        <v>7380</v>
      </c>
      <c r="E72" s="32">
        <v>0</v>
      </c>
      <c r="F72" s="18">
        <v>7380</v>
      </c>
      <c r="G72" s="32">
        <v>0</v>
      </c>
      <c r="H72" s="31">
        <v>772370</v>
      </c>
      <c r="I72" s="31">
        <v>2116</v>
      </c>
      <c r="J72" s="42">
        <f t="shared" si="9"/>
        <v>0.82541102784923381</v>
      </c>
    </row>
    <row r="73" spans="1:10" x14ac:dyDescent="0.15">
      <c r="A73" s="63"/>
      <c r="B73" s="17" t="s">
        <v>23</v>
      </c>
      <c r="C73" s="31">
        <v>25905</v>
      </c>
      <c r="D73" s="31">
        <f>SUM(E73:G73)</f>
        <v>21062</v>
      </c>
      <c r="E73" s="18">
        <v>20801</v>
      </c>
      <c r="F73" s="18"/>
      <c r="G73" s="18">
        <v>261</v>
      </c>
      <c r="H73" s="31">
        <v>2290743</v>
      </c>
      <c r="I73" s="31">
        <v>6276</v>
      </c>
      <c r="J73" s="42">
        <f t="shared" si="9"/>
        <v>0.81304767419417101</v>
      </c>
    </row>
    <row r="74" spans="1:10" x14ac:dyDescent="0.15">
      <c r="A74" s="63"/>
      <c r="B74" s="17" t="s">
        <v>24</v>
      </c>
      <c r="C74" s="31">
        <v>12979</v>
      </c>
      <c r="D74" s="31">
        <f>SUM(E74:G74)</f>
        <v>8749</v>
      </c>
      <c r="E74" s="18">
        <v>8649</v>
      </c>
      <c r="F74" s="32">
        <v>0</v>
      </c>
      <c r="G74" s="18">
        <v>100</v>
      </c>
      <c r="H74" s="31">
        <v>1124204</v>
      </c>
      <c r="I74" s="31">
        <v>3080</v>
      </c>
      <c r="J74" s="42">
        <f t="shared" si="9"/>
        <v>0.67408891285923411</v>
      </c>
    </row>
    <row r="75" spans="1:10" ht="14.25" thickBot="1" x14ac:dyDescent="0.2">
      <c r="A75" s="64"/>
      <c r="B75" s="21" t="s">
        <v>25</v>
      </c>
      <c r="C75" s="34">
        <v>4351</v>
      </c>
      <c r="D75" s="34">
        <f>SUM(E75:G75)</f>
        <v>2079</v>
      </c>
      <c r="E75" s="35">
        <v>0</v>
      </c>
      <c r="F75" s="22">
        <v>2079</v>
      </c>
      <c r="G75" s="35">
        <v>0</v>
      </c>
      <c r="H75" s="34">
        <v>169002</v>
      </c>
      <c r="I75" s="34">
        <v>463</v>
      </c>
      <c r="J75" s="43">
        <f t="shared" si="9"/>
        <v>0.47782119053091243</v>
      </c>
    </row>
    <row r="76" spans="1:10" x14ac:dyDescent="0.15">
      <c r="B76" s="1"/>
      <c r="I76" s="58" t="s">
        <v>38</v>
      </c>
      <c r="J76" s="58"/>
    </row>
    <row r="77" spans="1:10" x14ac:dyDescent="0.15">
      <c r="B77" s="1"/>
    </row>
    <row r="78" spans="1:10" x14ac:dyDescent="0.15">
      <c r="B78" s="1"/>
    </row>
  </sheetData>
  <mergeCells count="23">
    <mergeCell ref="A1:C1"/>
    <mergeCell ref="H1:J1"/>
    <mergeCell ref="H2:H3"/>
    <mergeCell ref="I2:I3"/>
    <mergeCell ref="J2:J3"/>
    <mergeCell ref="A40:A45"/>
    <mergeCell ref="A46:A51"/>
    <mergeCell ref="A4:A9"/>
    <mergeCell ref="A2:A3"/>
    <mergeCell ref="B2:B3"/>
    <mergeCell ref="C2:C3"/>
    <mergeCell ref="D2:D3"/>
    <mergeCell ref="E2:G2"/>
    <mergeCell ref="I76:J76"/>
    <mergeCell ref="A10:A15"/>
    <mergeCell ref="A16:A21"/>
    <mergeCell ref="A22:A27"/>
    <mergeCell ref="A28:A33"/>
    <mergeCell ref="A34:A39"/>
    <mergeCell ref="A58:A63"/>
    <mergeCell ref="A64:A69"/>
    <mergeCell ref="A70:A75"/>
    <mergeCell ref="A52:A57"/>
  </mergeCells>
  <phoneticPr fontId="2"/>
  <pageMargins left="0.82677165354330717" right="0.23622047244094491" top="0.94488188976377963" bottom="0.94488188976377963" header="0.31496062992125984" footer="0.31496062992125984"/>
  <pageSetup paperSize="8" orientation="portrait" r:id="rId1"/>
  <headerFooter>
    <oddHeader>&amp;L
◎給水量・給水人口等
&amp;R
（単位：人、㎡、％）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給水量・給水人口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Administrator</cp:lastModifiedBy>
  <cp:lastPrinted>2017-06-07T02:25:34Z</cp:lastPrinted>
  <dcterms:created xsi:type="dcterms:W3CDTF">2017-04-24T06:44:49Z</dcterms:created>
  <dcterms:modified xsi:type="dcterms:W3CDTF">2017-09-20T04:42:27Z</dcterms:modified>
</cp:coreProperties>
</file>