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85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BG34"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BE37" i="9"/>
  <c r="AM37" i="9"/>
  <c r="U37" i="9"/>
  <c r="C37" i="9"/>
  <c r="BE36" i="9"/>
  <c r="C36" i="9"/>
  <c r="BE35"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AM35" i="9" l="1"/>
  <c r="AM36" i="9" s="1"/>
  <c r="BE34" i="9" s="1"/>
  <c r="BW34" i="9" l="1"/>
  <c r="BW35" i="9" s="1"/>
  <c r="BW36" i="9" s="1"/>
  <c r="BW37" i="9" s="1"/>
  <c r="BW38" i="9" s="1"/>
  <c r="BW39" i="9" s="1"/>
  <c r="CO34" i="9" l="1"/>
  <c r="CO35" i="9" s="1"/>
  <c r="CO36" i="9" s="1"/>
  <c r="CO37" i="9" s="1"/>
</calcChain>
</file>

<file path=xl/sharedStrings.xml><?xml version="1.0" encoding="utf-8"?>
<sst xmlns="http://schemas.openxmlformats.org/spreadsheetml/2006/main" count="998" uniqueCount="564">
  <si>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</si>
  <si>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</si>
  <si>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</si>
  <si>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</si>
  <si>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</si>
  <si>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</si>
  <si>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</si>
  <si>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</si>
  <si>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</si>
  <si>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</si>
  <si>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</si>
  <si>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</si>
  <si>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</si>
  <si>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</si>
  <si>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</si>
  <si>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</si>
  <si>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</si>
  <si>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</si>
  <si>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</si>
  <si>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</si>
  <si>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</si>
  <si>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</si>
  <si>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</si>
  <si>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</si>
  <si>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</si>
  <si>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</si>
  <si>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</si>
  <si>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</si>
  <si>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</si>
  <si>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</si>
  <si>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</si>
  <si>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</si>
  <si>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</si>
  <si>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</si>
  <si>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</si>
  <si>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</si>
  <si>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</si>
  <si>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</si>
  <si>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</si>
  <si>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</si>
  <si>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</si>
  <si>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</si>
  <si>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</si>
  <si>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</si>
  <si>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</si>
  <si>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</si>
  <si>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</si>
  <si>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</si>
  <si>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</si>
  <si>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</si>
  <si>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</si>
  <si>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</si>
  <si>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</si>
  <si>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</si>
  <si>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</si>
  <si>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</si>
  <si>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</si>
  <si>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</si>
  <si>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</si>
  <si>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</si>
  <si>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</si>
  <si>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</si>
  <si>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</si>
  <si>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</si>
  <si>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</si>
  <si>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</si>
  <si>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</si>
  <si>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</si>
  <si>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</si>
  <si>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</si>
  <si>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</si>
  <si>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</si>
  <si>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</si>
  <si>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</si>
  <si>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</si>
  <si>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</si>
  <si>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</si>
  <si>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</si>
  <si>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</si>
  <si>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</si>
  <si>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</si>
  <si>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</si>
  <si>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宇城市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</si>
  <si>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</si>
  <si>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</si>
  <si>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</si>
  <si>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</si>
  <si>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</si>
  <si>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</si>
  <si>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</si>
  <si>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</si>
  <si>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</si>
  <si>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</si>
  <si>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</si>
  <si>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</si>
  <si>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</si>
  <si>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</si>
  <si>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</si>
  <si>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</si>
  <si>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</si>
  <si>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</si>
  <si>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</si>
  <si>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</si>
  <si>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</si>
  <si>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</si>
  <si>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</si>
  <si>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</si>
  <si>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</si>
  <si>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</si>
  <si>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</si>
  <si>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</si>
  <si>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</si>
  <si>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</si>
  <si>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</si>
  <si>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</si>
  <si>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</si>
  <si>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</si>
  <si>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</si>
  <si>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</si>
  <si>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</si>
  <si>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</si>
  <si>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</si>
  <si>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</si>
  <si>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</si>
  <si>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</si>
  <si>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</si>
  <si>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</si>
  <si>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</si>
  <si>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</si>
  <si>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</si>
  <si>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</si>
  <si>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</si>
  <si>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</si>
  <si>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</si>
  <si>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</si>
  <si>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</si>
  <si>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</si>
  <si>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</si>
  <si>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</si>
  <si>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</si>
  <si>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</si>
  <si>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</si>
  <si>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</si>
  <si>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</si>
  <si>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</si>
  <si>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</si>
  <si>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</si>
  <si>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</si>
  <si>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</si>
  <si>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</si>
  <si>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</si>
  <si>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</si>
  <si>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</si>
  <si>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</si>
  <si>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</si>
  <si>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</si>
  <si>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</si>
  <si>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</si>
  <si>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</si>
  <si>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</si>
  <si>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</si>
  <si>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</si>
  <si>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</si>
  <si>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</si>
  <si>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</si>
  <si>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</si>
  <si>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</si>
  <si>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</si>
  <si>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</si>
  <si>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</si>
  <si>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</si>
  <si>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</si>
  <si>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</si>
  <si>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</si>
  <si>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</si>
  <si>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</si>
  <si>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</si>
  <si>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</si>
  <si>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</si>
  <si>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</si>
  <si>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</si>
  <si>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</si>
  <si>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</si>
  <si>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</si>
  <si>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</si>
  <si>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</si>
  <si>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</si>
  <si>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</si>
  <si>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</si>
  <si>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</si>
  <si>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</si>
  <si>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</si>
  <si>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</si>
  <si>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</si>
  <si>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</si>
  <si>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</si>
  <si>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</si>
  <si>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熊本県宇城市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</si>
  <si>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</si>
  <si>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</si>
  <si>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</si>
  <si>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</si>
  <si>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</si>
  <si>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</si>
  <si>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</si>
  <si>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</si>
  <si>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</si>
  <si>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</si>
  <si>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</si>
  <si>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</si>
  <si>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</si>
  <si>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</si>
  <si>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</si>
  <si>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</si>
  <si>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</si>
  <si>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</si>
  <si>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</si>
  <si>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</si>
  <si>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</si>
  <si>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</si>
  <si>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</si>
  <si>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</si>
  <si>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</si>
  <si>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</si>
  <si>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</si>
  <si>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</si>
  <si>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</si>
  <si>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</si>
  <si>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</si>
  <si>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</si>
  <si>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</si>
  <si>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</si>
  <si>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</si>
  <si>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</si>
  <si>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</si>
  <si>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</si>
  <si>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</si>
  <si>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</si>
  <si>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</si>
  <si>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</si>
  <si>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</si>
  <si>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</si>
  <si>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</si>
  <si>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</si>
  <si>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</si>
  <si>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</si>
  <si>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</si>
  <si>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</si>
  <si>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</si>
  <si>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</si>
  <si>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</si>
  <si>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</si>
  <si>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</si>
  <si>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</si>
  <si>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</si>
  <si>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</si>
  <si>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</si>
  <si>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</si>
  <si>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</si>
  <si>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</si>
  <si>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</si>
  <si>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</si>
  <si>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</si>
  <si>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</si>
  <si>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</si>
  <si>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</si>
  <si>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</si>
  <si>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</si>
  <si>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</si>
  <si>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</si>
  <si>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</si>
  <si>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</si>
  <si>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</si>
  <si>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</si>
  <si>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</si>
  <si>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</si>
  <si>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</si>
  <si>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</si>
  <si>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</si>
  <si>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</si>
  <si>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</si>
  <si>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</si>
  <si>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</si>
  <si>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</si>
  <si>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</si>
  <si>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</si>
  <si>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</si>
  <si>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</si>
  <si>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</si>
  <si>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</si>
  <si>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</si>
  <si>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</si>
  <si>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</si>
  <si>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</si>
  <si>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</si>
  <si>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</si>
  <si>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</si>
  <si>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</si>
  <si>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</si>
  <si>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</si>
  <si>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</si>
  <si>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</si>
  <si>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</si>
  <si>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</si>
  <si>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</si>
  <si>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</si>
  <si>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</si>
  <si>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</si>
  <si>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</si>
  <si>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</si>
  <si>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</si>
  <si>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</si>
  <si>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</si>
  <si>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</si>
  <si>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</si>
  <si>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</si>
  <si>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</si>
  <si>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</si>
  <si>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</si>
  <si>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</si>
  <si>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</si>
  <si>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病院</t>
    <phoneticPr fontId="5"/>
  </si>
  <si>
    <t>被保険者数(人)</t>
  </si>
  <si>
    <t>　繰出金</t>
    <phoneticPr fontId="5"/>
  </si>
  <si>
    <t>簡易水道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</si>
  <si>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</si>
  <si>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</si>
  <si>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</si>
  <si>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</si>
  <si>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</si>
  <si>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</si>
  <si>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</si>
  <si>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</si>
  <si>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</si>
  <si>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</si>
  <si>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</si>
  <si>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</si>
  <si>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</si>
  <si>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</si>
  <si>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</si>
  <si>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</si>
  <si>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</si>
  <si>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</si>
  <si>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</si>
  <si>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</si>
  <si>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</si>
  <si>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</si>
  <si>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熊本県宇城市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</si>
  <si>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</si>
  <si>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</si>
  <si>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</si>
  <si>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</si>
  <si>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</si>
  <si>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</si>
  <si>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</si>
  <si>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</si>
  <si>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</si>
  <si>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</si>
  <si>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</si>
  <si>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</si>
  <si>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</si>
  <si>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</si>
  <si>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</si>
  <si>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</si>
  <si>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</si>
  <si>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</si>
  <si>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</si>
  <si>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</si>
  <si>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</si>
  <si>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</si>
  <si>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</si>
  <si>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</si>
  <si>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</si>
  <si>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</si>
  <si>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</si>
  <si>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</si>
  <si>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</si>
  <si>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</si>
  <si>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</si>
  <si>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</si>
  <si>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</si>
  <si>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</si>
  <si>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</si>
  <si>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</si>
  <si>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</si>
  <si>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</si>
  <si>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国民健康保険宇城市民病院事業会計</t>
    <phoneticPr fontId="5"/>
  </si>
  <si>
    <t>下水道事業会計</t>
    <phoneticPr fontId="5"/>
  </si>
  <si>
    <t>簡易水道事業特別会計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</si>
  <si>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</si>
  <si>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</si>
  <si>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</si>
  <si>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</si>
  <si>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</si>
  <si>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</si>
  <si>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</si>
  <si>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</si>
  <si>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</si>
  <si>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</si>
  <si>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</si>
  <si>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</si>
  <si>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</si>
  <si>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</si>
  <si>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</si>
  <si>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</si>
  <si>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</si>
  <si>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</si>
  <si>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</si>
  <si>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</si>
  <si>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</si>
  <si>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</si>
  <si>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</si>
  <si>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</si>
  <si>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</si>
  <si>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</si>
  <si>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</si>
  <si>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</si>
  <si>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</si>
  <si>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</si>
  <si>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</si>
  <si>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</si>
  <si>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</si>
  <si>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</si>
  <si>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</si>
  <si>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</si>
  <si>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</si>
  <si>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</si>
  <si>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</si>
  <si>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</si>
  <si>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</si>
  <si>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</si>
  <si>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</si>
  <si>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</si>
  <si>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</si>
  <si>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</si>
  <si>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</si>
  <si>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</si>
  <si>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</si>
  <si>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</si>
  <si>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</si>
  <si>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</si>
  <si>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</si>
  <si>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</si>
  <si>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</si>
  <si>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</si>
  <si>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</si>
  <si>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</si>
  <si>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</si>
  <si>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</si>
  <si>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</si>
  <si>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</si>
  <si>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</si>
  <si>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</si>
  <si>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</si>
  <si>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</si>
  <si>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</si>
  <si>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</si>
  <si>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</si>
  <si>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</si>
  <si>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</si>
  <si>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</si>
  <si>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</si>
  <si>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</si>
  <si>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</si>
  <si>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</si>
  <si>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</si>
  <si>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</si>
  <si>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</si>
  <si>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</si>
  <si>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</si>
  <si>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</si>
  <si>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</si>
  <si>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</si>
  <si>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</si>
  <si>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</si>
  <si>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</si>
  <si>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</si>
  <si>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</si>
  <si>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</si>
  <si>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</si>
  <si>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</si>
  <si>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</si>
  <si>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</si>
  <si>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</si>
  <si>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</si>
  <si>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</si>
  <si>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</si>
  <si>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</si>
  <si>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</si>
  <si>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</si>
  <si>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</si>
  <si>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</si>
  <si>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</si>
  <si>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</si>
  <si>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</si>
  <si>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</si>
  <si>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</si>
  <si>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</si>
  <si>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</si>
  <si>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</si>
  <si>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</si>
  <si>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</si>
  <si>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</si>
  <si>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</si>
  <si>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</si>
  <si>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</si>
  <si>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</si>
  <si>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</si>
  <si>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</si>
  <si>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</si>
  <si>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</si>
  <si>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</si>
  <si>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</si>
  <si>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</si>
  <si>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</si>
  <si>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</si>
  <si>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</si>
  <si>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</si>
  <si>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</si>
  <si>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</si>
  <si>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</si>
  <si>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</si>
  <si>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</si>
  <si>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</si>
  <si>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</si>
  <si>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</si>
  <si>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</si>
  <si>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</si>
  <si>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</si>
  <si>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2.86</t>
  </si>
  <si>
    <t>一般会計</t>
  </si>
  <si>
    <t>水道事業会計</t>
  </si>
  <si>
    <t>下水道事業会計</t>
  </si>
  <si>
    <t>国民健康保険宇城市民病院事業会計</t>
  </si>
  <si>
    <t>介護保険特別会計</t>
  </si>
  <si>
    <t>国民健康保険特別会計</t>
  </si>
  <si>
    <t>簡易水道事業特別会計</t>
  </si>
  <si>
    <t>奨学金特別会計</t>
  </si>
  <si>
    <t>その他会計（赤字）</t>
  </si>
  <si>
    <t>その他会計（黒字）</t>
  </si>
  <si>
    <t>宇城市土地開発公社</t>
    <rPh sb="0" eb="3">
      <t>ウキシ</t>
    </rPh>
    <rPh sb="3" eb="5">
      <t>トチ</t>
    </rPh>
    <rPh sb="5" eb="7">
      <t>カイハツ</t>
    </rPh>
    <rPh sb="7" eb="9">
      <t>コウシャ</t>
    </rPh>
    <phoneticPr fontId="2"/>
  </si>
  <si>
    <t>不知火温泉有限会社</t>
    <rPh sb="0" eb="3">
      <t>シラヌイ</t>
    </rPh>
    <rPh sb="3" eb="5">
      <t>オンセン</t>
    </rPh>
    <rPh sb="5" eb="9">
      <t>ユウゲンガイシャ</t>
    </rPh>
    <phoneticPr fontId="2"/>
  </si>
  <si>
    <t>有限会社アグリパーク豊野</t>
    <rPh sb="0" eb="4">
      <t>ユウゲンガイシャ</t>
    </rPh>
    <rPh sb="10" eb="12">
      <t>トヨノ</t>
    </rPh>
    <phoneticPr fontId="2"/>
  </si>
  <si>
    <t>熊本県市町村総合事務組合</t>
    <rPh sb="0" eb="3">
      <t>クマモトケン</t>
    </rPh>
    <rPh sb="3" eb="6">
      <t>シチョウソン</t>
    </rPh>
    <rPh sb="6" eb="8">
      <t>ソウゴウ</t>
    </rPh>
    <rPh sb="8" eb="10">
      <t>ジム</t>
    </rPh>
    <rPh sb="10" eb="12">
      <t>クミアイ</t>
    </rPh>
    <phoneticPr fontId="2"/>
  </si>
  <si>
    <t>上天草・宇城水道企業団</t>
    <rPh sb="0" eb="3">
      <t>カミアマクサ</t>
    </rPh>
    <rPh sb="4" eb="6">
      <t>ウキ</t>
    </rPh>
    <rPh sb="6" eb="8">
      <t>スイドウ</t>
    </rPh>
    <rPh sb="8" eb="10">
      <t>キギョウ</t>
    </rPh>
    <rPh sb="10" eb="11">
      <t>ダン</t>
    </rPh>
    <phoneticPr fontId="2"/>
  </si>
  <si>
    <t>宇城広域連合（一般会計）</t>
    <rPh sb="0" eb="2">
      <t>ウキ</t>
    </rPh>
    <rPh sb="2" eb="4">
      <t>コウイキ</t>
    </rPh>
    <rPh sb="4" eb="6">
      <t>レンゴウ</t>
    </rPh>
    <rPh sb="7" eb="9">
      <t>イッパン</t>
    </rPh>
    <rPh sb="9" eb="11">
      <t>カイケイ</t>
    </rPh>
    <phoneticPr fontId="2"/>
  </si>
  <si>
    <t>宇城広域連合（ふるさと市町村圏基金特別会計）</t>
    <rPh sb="0" eb="2">
      <t>ウキ</t>
    </rPh>
    <rPh sb="2" eb="4">
      <t>コウイキ</t>
    </rPh>
    <rPh sb="4" eb="6">
      <t>レンゴウ</t>
    </rPh>
    <rPh sb="11" eb="14">
      <t>シチョウソン</t>
    </rPh>
    <rPh sb="14" eb="15">
      <t>ケン</t>
    </rPh>
    <rPh sb="15" eb="17">
      <t>キキン</t>
    </rPh>
    <rPh sb="17" eb="19">
      <t>トクベツ</t>
    </rPh>
    <rPh sb="19" eb="21">
      <t>カイケイ</t>
    </rPh>
    <phoneticPr fontId="2"/>
  </si>
  <si>
    <t>熊本県後期高齢者医療広域連合（一般会計）</t>
    <rPh sb="0" eb="3">
      <t>クマモトケン</t>
    </rPh>
    <rPh sb="3" eb="5">
      <t>コウキ</t>
    </rPh>
    <rPh sb="5" eb="8">
      <t>コウレイシャ</t>
    </rPh>
    <rPh sb="8" eb="10">
      <t>イリョウ</t>
    </rPh>
    <rPh sb="10" eb="12">
      <t>コウイキ</t>
    </rPh>
    <rPh sb="12" eb="14">
      <t>レンゴウ</t>
    </rPh>
    <rPh sb="15" eb="17">
      <t>イッパン</t>
    </rPh>
    <rPh sb="17" eb="19">
      <t>カイケイ</t>
    </rPh>
    <phoneticPr fontId="2"/>
  </si>
  <si>
    <t>熊本県後期高齢者医療広域連合（後期高齢者医療特別会計）</t>
    <rPh sb="0" eb="3">
      <t>クマモトケン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</si>
  <si>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三角町振興株式会社</t>
    <rPh sb="0" eb="2">
      <t>ミスミ</t>
    </rPh>
    <rPh sb="2" eb="3">
      <t>マチ</t>
    </rPh>
    <rPh sb="3" eb="5">
      <t>シンコウ</t>
    </rPh>
    <rPh sb="5" eb="7">
      <t>カブシキ</t>
    </rPh>
    <rPh sb="7" eb="9">
      <t>ガイシャ</t>
    </rPh>
    <phoneticPr fontId="2"/>
  </si>
  <si>
    <t>奨学金特別会計</t>
    <phoneticPr fontId="5"/>
  </si>
  <si>
    <t>国民健康保険宇城市民病院事業会計</t>
    <phoneticPr fontId="5"/>
  </si>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</sst>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69889</c:v>
                </c:pt>
                <c:pt idx="1">
                  <c:v>41841</c:v>
                </c:pt>
                <c:pt idx="2">
                  <c:v>61674</c:v>
                </c:pt>
                <c:pt idx="3">
                  <c:v>74408</c:v>
                </c:pt>
                <c:pt idx="4">
                  <c:v>53780</c:v>
                </c:pt>
              </c:numCache>
            </c:numRef>
          </c:val>
          <c:smooth val="0"/>
        </c:ser>
        <c:dLbls>
          <c:showLegendKey val="0"/>
          <c:showVal val="0"/>
          <c:showCatName val="0"/>
          <c:showSerName val="0"/>
          <c:showPercent val="0"/>
          <c:showBubbleSize val="0"/>
        </c:dLbls>
        <c:marker val="1"/>
        <c:smooth val="0"/>
        <c:axId val="90987136"/>
        <c:axId val="91022080"/>
      </c:lineChart>
      <c:catAx>
        <c:axId val="909871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1022080"/>
        <c:crosses val="autoZero"/>
        <c:auto val="1"/>
        <c:lblAlgn val="ctr"/>
        <c:lblOffset val="100"/>
        <c:tickLblSkip val="1"/>
        <c:tickMarkSkip val="1"/>
        <c:noMultiLvlLbl val="0"/>
      </c:catAx>
      <c:valAx>
        <c:axId val="910220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9871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5.07</c:v>
                </c:pt>
                <c:pt idx="1">
                  <c:v>5.44</c:v>
                </c:pt>
                <c:pt idx="2">
                  <c:v>5.51</c:v>
                </c:pt>
                <c:pt idx="3">
                  <c:v>5.66</c:v>
                </c:pt>
                <c:pt idx="4">
                  <c:v>7.56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17.78</c:v>
                </c:pt>
                <c:pt idx="1">
                  <c:v>23.96</c:v>
                </c:pt>
                <c:pt idx="2">
                  <c:v>29.65</c:v>
                </c:pt>
                <c:pt idx="3">
                  <c:v>38.11</c:v>
                </c:pt>
                <c:pt idx="4">
                  <c:v>36.35</c:v>
                </c:pt>
              </c:numCache>
            </c:numRef>
          </c:val>
        </c:ser>
        <c:dLbls>
          <c:showLegendKey val="0"/>
          <c:showVal val="0"/>
          <c:showCatName val="0"/>
          <c:showSerName val="0"/>
          <c:showPercent val="0"/>
          <c:showBubbleSize val="0"/>
        </c:dLbls>
        <c:gapWidth val="250"/>
        <c:overlap val="100"/>
        <c:axId val="100920704"/>
        <c:axId val="844770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5.72</c:v>
                </c:pt>
                <c:pt idx="1">
                  <c:v>4.41</c:v>
                </c:pt>
                <c:pt idx="2">
                  <c:v>2.78</c:v>
                </c:pt>
                <c:pt idx="3">
                  <c:v>5.89</c:v>
                </c:pt>
                <c:pt idx="4">
                  <c:v>-2.86</c:v>
                </c:pt>
              </c:numCache>
            </c:numRef>
          </c:val>
          <c:smooth val="0"/>
        </c:ser>
        <c:dLbls>
          <c:showLegendKey val="0"/>
          <c:showVal val="0"/>
          <c:showCatName val="0"/>
          <c:showSerName val="0"/>
          <c:showPercent val="0"/>
          <c:showBubbleSize val="0"/>
        </c:dLbls>
        <c:marker val="1"/>
        <c:smooth val="0"/>
        <c:axId val="100920704"/>
        <c:axId val="84477056"/>
      </c:lineChart>
      <c:catAx>
        <c:axId val="100920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4477056"/>
        <c:crosses val="autoZero"/>
        <c:auto val="1"/>
        <c:lblAlgn val="ctr"/>
        <c:lblOffset val="100"/>
        <c:tickLblSkip val="1"/>
        <c:tickMarkSkip val="1"/>
        <c:noMultiLvlLbl val="0"/>
      </c:catAx>
      <c:valAx>
        <c:axId val="844770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920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奨学金特別会計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c:v>
                </c:pt>
                <c:pt idx="4">
                  <c:v>#N/A</c:v>
                </c:pt>
                <c:pt idx="5">
                  <c:v>0</c:v>
                </c:pt>
                <c:pt idx="6">
                  <c:v>#N/A</c:v>
                </c:pt>
                <c:pt idx="7">
                  <c:v>0</c:v>
                </c:pt>
                <c:pt idx="8">
                  <c:v>#N/A</c:v>
                </c:pt>
                <c:pt idx="9">
                  <c:v>0.02</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0.04</c:v>
                </c:pt>
                <c:pt idx="4">
                  <c:v>#N/A</c:v>
                </c:pt>
                <c:pt idx="5">
                  <c:v>0.06</c:v>
                </c:pt>
                <c:pt idx="6">
                  <c:v>#N/A</c:v>
                </c:pt>
                <c:pt idx="7">
                  <c:v>0.08</c:v>
                </c:pt>
                <c:pt idx="8">
                  <c:v>#N/A</c:v>
                </c:pt>
                <c:pt idx="9">
                  <c:v>0.04</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1.02</c:v>
                </c:pt>
                <c:pt idx="2">
                  <c:v>#N/A</c:v>
                </c:pt>
                <c:pt idx="3">
                  <c:v>1.98</c:v>
                </c:pt>
                <c:pt idx="4">
                  <c:v>#N/A</c:v>
                </c:pt>
                <c:pt idx="5">
                  <c:v>0.2</c:v>
                </c:pt>
                <c:pt idx="6">
                  <c:v>#N/A</c:v>
                </c:pt>
                <c:pt idx="7">
                  <c:v>0.51</c:v>
                </c:pt>
                <c:pt idx="8">
                  <c:v>#N/A</c:v>
                </c:pt>
                <c:pt idx="9">
                  <c:v>0.77</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0.36</c:v>
                </c:pt>
                <c:pt idx="2">
                  <c:v>#N/A</c:v>
                </c:pt>
                <c:pt idx="3">
                  <c:v>0.13</c:v>
                </c:pt>
                <c:pt idx="4">
                  <c:v>#N/A</c:v>
                </c:pt>
                <c:pt idx="5">
                  <c:v>0.57999999999999996</c:v>
                </c:pt>
                <c:pt idx="6">
                  <c:v>#N/A</c:v>
                </c:pt>
                <c:pt idx="7">
                  <c:v>0.7</c:v>
                </c:pt>
                <c:pt idx="8">
                  <c:v>#N/A</c:v>
                </c:pt>
                <c:pt idx="9">
                  <c:v>1.1599999999999999</c:v>
                </c:pt>
              </c:numCache>
            </c:numRef>
          </c:val>
        </c:ser>
        <c:ser>
          <c:idx val="6"/>
          <c:order val="6"/>
          <c:tx>
            <c:strRef>
              <c:f>データシート!$A$33</c:f>
              <c:strCache>
                <c:ptCount val="1"/>
                <c:pt idx="0">
                  <c:v>国民健康保険宇城市民病院事業会計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1.62</c:v>
                </c:pt>
                <c:pt idx="2">
                  <c:v>#N/A</c:v>
                </c:pt>
                <c:pt idx="3">
                  <c:v>1.74</c:v>
                </c:pt>
                <c:pt idx="4">
                  <c:v>#N/A</c:v>
                </c:pt>
                <c:pt idx="5">
                  <c:v>1.81</c:v>
                </c:pt>
                <c:pt idx="6">
                  <c:v>#N/A</c:v>
                </c:pt>
                <c:pt idx="7">
                  <c:v>1.91</c:v>
                </c:pt>
                <c:pt idx="8">
                  <c:v>#N/A</c:v>
                </c:pt>
                <c:pt idx="9">
                  <c:v>2.36</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1.34</c:v>
                </c:pt>
                <c:pt idx="2">
                  <c:v>#N/A</c:v>
                </c:pt>
                <c:pt idx="3">
                  <c:v>1.82</c:v>
                </c:pt>
                <c:pt idx="4">
                  <c:v>#N/A</c:v>
                </c:pt>
                <c:pt idx="5">
                  <c:v>2.1800000000000002</c:v>
                </c:pt>
                <c:pt idx="6">
                  <c:v>#N/A</c:v>
                </c:pt>
                <c:pt idx="7">
                  <c:v>2.13</c:v>
                </c:pt>
                <c:pt idx="8">
                  <c:v>#N/A</c:v>
                </c:pt>
                <c:pt idx="9">
                  <c:v>2.41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2.5299999999999998</c:v>
                </c:pt>
                <c:pt idx="2">
                  <c:v>#N/A</c:v>
                </c:pt>
                <c:pt idx="3">
                  <c:v>2.2999999999999998</c:v>
                </c:pt>
                <c:pt idx="4">
                  <c:v>#N/A</c:v>
                </c:pt>
                <c:pt idx="5">
                  <c:v>1.98</c:v>
                </c:pt>
                <c:pt idx="6">
                  <c:v>#N/A</c:v>
                </c:pt>
                <c:pt idx="7">
                  <c:v>1.98</c:v>
                </c:pt>
                <c:pt idx="8">
                  <c:v>#N/A</c:v>
                </c:pt>
                <c:pt idx="9">
                  <c:v>2.61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5.05</c:v>
                </c:pt>
                <c:pt idx="2">
                  <c:v>#N/A</c:v>
                </c:pt>
                <c:pt idx="3">
                  <c:v>5.43</c:v>
                </c:pt>
                <c:pt idx="4">
                  <c:v>#N/A</c:v>
                </c:pt>
                <c:pt idx="5">
                  <c:v>5.49</c:v>
                </c:pt>
                <c:pt idx="6">
                  <c:v>#N/A</c:v>
                </c:pt>
                <c:pt idx="7">
                  <c:v>5.65</c:v>
                </c:pt>
                <c:pt idx="8">
                  <c:v>#N/A</c:v>
                </c:pt>
                <c:pt idx="9">
                  <c:v>7.53</c:v>
                </c:pt>
              </c:numCache>
            </c:numRef>
          </c:val>
        </c:ser>
        <c:dLbls>
          <c:showLegendKey val="0"/>
          <c:showVal val="0"/>
          <c:showCatName val="0"/>
          <c:showSerName val="0"/>
          <c:showPercent val="0"/>
          <c:showBubbleSize val="0"/>
        </c:dLbls>
        <c:gapWidth val="150"/>
        <c:overlap val="100"/>
        <c:axId val="40215296"/>
        <c:axId val="40216832"/>
      </c:barChart>
      <c:catAx>
        <c:axId val="40215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0216832"/>
        <c:crosses val="autoZero"/>
        <c:auto val="1"/>
        <c:lblAlgn val="ctr"/>
        <c:lblOffset val="100"/>
        <c:tickLblSkip val="1"/>
        <c:tickMarkSkip val="1"/>
        <c:noMultiLvlLbl val="0"/>
      </c:catAx>
      <c:valAx>
        <c:axId val="402168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02152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2978</c:v>
                </c:pt>
                <c:pt idx="5">
                  <c:v>3070</c:v>
                </c:pt>
                <c:pt idx="8">
                  <c:v>3051</c:v>
                </c:pt>
                <c:pt idx="11">
                  <c:v>2987</c:v>
                </c:pt>
                <c:pt idx="14">
                  <c:v>3110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67</c:v>
                </c:pt>
                <c:pt idx="3">
                  <c:v>60</c:v>
                </c:pt>
                <c:pt idx="6">
                  <c:v>55</c:v>
                </c:pt>
                <c:pt idx="9">
                  <c:v>53</c:v>
                </c:pt>
                <c:pt idx="12">
                  <c:v>232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526</c:v>
                </c:pt>
                <c:pt idx="3">
                  <c:v>469</c:v>
                </c:pt>
                <c:pt idx="6">
                  <c:v>239</c:v>
                </c:pt>
                <c:pt idx="9">
                  <c:v>69</c:v>
                </c:pt>
                <c:pt idx="12">
                  <c:v>96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1183</c:v>
                </c:pt>
                <c:pt idx="3">
                  <c:v>1066</c:v>
                </c:pt>
                <c:pt idx="6">
                  <c:v>1036</c:v>
                </c:pt>
                <c:pt idx="9">
                  <c:v>936</c:v>
                </c:pt>
                <c:pt idx="12">
                  <c:v>910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3611</c:v>
                </c:pt>
                <c:pt idx="3">
                  <c:v>3711</c:v>
                </c:pt>
                <c:pt idx="6">
                  <c:v>3688</c:v>
                </c:pt>
                <c:pt idx="9">
                  <c:v>3643</c:v>
                </c:pt>
                <c:pt idx="12">
                  <c:v>3674</c:v>
                </c:pt>
              </c:numCache>
            </c:numRef>
          </c:val>
        </c:ser>
        <c:dLbls>
          <c:showLegendKey val="0"/>
          <c:showVal val="0"/>
          <c:showCatName val="0"/>
          <c:showSerName val="0"/>
          <c:showPercent val="0"/>
          <c:showBubbleSize val="0"/>
        </c:dLbls>
        <c:gapWidth val="100"/>
        <c:overlap val="100"/>
        <c:axId val="40095744"/>
        <c:axId val="400976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2409</c:v>
                </c:pt>
                <c:pt idx="2">
                  <c:v>#N/A</c:v>
                </c:pt>
                <c:pt idx="3">
                  <c:v>#N/A</c:v>
                </c:pt>
                <c:pt idx="4">
                  <c:v>2236</c:v>
                </c:pt>
                <c:pt idx="5">
                  <c:v>#N/A</c:v>
                </c:pt>
                <c:pt idx="6">
                  <c:v>#N/A</c:v>
                </c:pt>
                <c:pt idx="7">
                  <c:v>1967</c:v>
                </c:pt>
                <c:pt idx="8">
                  <c:v>#N/A</c:v>
                </c:pt>
                <c:pt idx="9">
                  <c:v>#N/A</c:v>
                </c:pt>
                <c:pt idx="10">
                  <c:v>1714</c:v>
                </c:pt>
                <c:pt idx="11">
                  <c:v>#N/A</c:v>
                </c:pt>
                <c:pt idx="12">
                  <c:v>#N/A</c:v>
                </c:pt>
                <c:pt idx="13">
                  <c:v>1802</c:v>
                </c:pt>
                <c:pt idx="14">
                  <c:v>#N/A</c:v>
                </c:pt>
              </c:numCache>
            </c:numRef>
          </c:val>
          <c:smooth val="0"/>
        </c:ser>
        <c:dLbls>
          <c:showLegendKey val="0"/>
          <c:showVal val="0"/>
          <c:showCatName val="0"/>
          <c:showSerName val="0"/>
          <c:showPercent val="0"/>
          <c:showBubbleSize val="0"/>
        </c:dLbls>
        <c:marker val="1"/>
        <c:smooth val="0"/>
        <c:axId val="40095744"/>
        <c:axId val="40097664"/>
      </c:lineChart>
      <c:catAx>
        <c:axId val="40095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0097664"/>
        <c:crosses val="autoZero"/>
        <c:auto val="1"/>
        <c:lblAlgn val="ctr"/>
        <c:lblOffset val="100"/>
        <c:tickLblSkip val="1"/>
        <c:tickMarkSkip val="1"/>
        <c:noMultiLvlLbl val="0"/>
      </c:catAx>
      <c:valAx>
        <c:axId val="400976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0095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30736</c:v>
                </c:pt>
                <c:pt idx="5">
                  <c:v>30360</c:v>
                </c:pt>
                <c:pt idx="8">
                  <c:v>30199</c:v>
                </c:pt>
                <c:pt idx="11">
                  <c:v>30097</c:v>
                </c:pt>
                <c:pt idx="14">
                  <c:v>31392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224</c:v>
                </c:pt>
                <c:pt idx="5">
                  <c:v>73</c:v>
                </c:pt>
                <c:pt idx="8">
                  <c:v>57</c:v>
                </c:pt>
                <c:pt idx="11">
                  <c:v>37</c:v>
                </c:pt>
                <c:pt idx="14">
                  <c:v>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4535</c:v>
                </c:pt>
                <c:pt idx="5">
                  <c:v>5645</c:v>
                </c:pt>
                <c:pt idx="8">
                  <c:v>6805</c:v>
                </c:pt>
                <c:pt idx="11">
                  <c:v>8197</c:v>
                </c:pt>
                <c:pt idx="14">
                  <c:v>8760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5173</c:v>
                </c:pt>
                <c:pt idx="3">
                  <c:v>5222</c:v>
                </c:pt>
                <c:pt idx="6">
                  <c:v>5123</c:v>
                </c:pt>
                <c:pt idx="9">
                  <c:v>4946</c:v>
                </c:pt>
                <c:pt idx="12">
                  <c:v>4569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1641</c:v>
                </c:pt>
                <c:pt idx="3">
                  <c:v>813</c:v>
                </c:pt>
                <c:pt idx="6">
                  <c:v>599</c:v>
                </c:pt>
                <c:pt idx="9">
                  <c:v>757</c:v>
                </c:pt>
                <c:pt idx="12">
                  <c:v>697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13518</c:v>
                </c:pt>
                <c:pt idx="3">
                  <c:v>12691</c:v>
                </c:pt>
                <c:pt idx="6">
                  <c:v>11870</c:v>
                </c:pt>
                <c:pt idx="9">
                  <c:v>10834</c:v>
                </c:pt>
                <c:pt idx="12">
                  <c:v>10106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475</c:v>
                </c:pt>
                <c:pt idx="3">
                  <c:v>429</c:v>
                </c:pt>
                <c:pt idx="6">
                  <c:v>373</c:v>
                </c:pt>
                <c:pt idx="9">
                  <c:v>316</c:v>
                </c:pt>
                <c:pt idx="12">
                  <c:v>86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33547</c:v>
                </c:pt>
                <c:pt idx="3">
                  <c:v>32452</c:v>
                </c:pt>
                <c:pt idx="6">
                  <c:v>31898</c:v>
                </c:pt>
                <c:pt idx="9">
                  <c:v>31427</c:v>
                </c:pt>
                <c:pt idx="12">
                  <c:v>33372</c:v>
                </c:pt>
              </c:numCache>
            </c:numRef>
          </c:val>
        </c:ser>
        <c:dLbls>
          <c:showLegendKey val="0"/>
          <c:showVal val="0"/>
          <c:showCatName val="0"/>
          <c:showSerName val="0"/>
          <c:showPercent val="0"/>
          <c:showBubbleSize val="0"/>
        </c:dLbls>
        <c:gapWidth val="100"/>
        <c:overlap val="100"/>
        <c:axId val="40669184"/>
        <c:axId val="406711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18859</c:v>
                </c:pt>
                <c:pt idx="2">
                  <c:v>#N/A</c:v>
                </c:pt>
                <c:pt idx="3">
                  <c:v>#N/A</c:v>
                </c:pt>
                <c:pt idx="4">
                  <c:v>15530</c:v>
                </c:pt>
                <c:pt idx="5">
                  <c:v>#N/A</c:v>
                </c:pt>
                <c:pt idx="6">
                  <c:v>#N/A</c:v>
                </c:pt>
                <c:pt idx="7">
                  <c:v>12804</c:v>
                </c:pt>
                <c:pt idx="8">
                  <c:v>#N/A</c:v>
                </c:pt>
                <c:pt idx="9">
                  <c:v>#N/A</c:v>
                </c:pt>
                <c:pt idx="10">
                  <c:v>9948</c:v>
                </c:pt>
                <c:pt idx="11">
                  <c:v>#N/A</c:v>
                </c:pt>
                <c:pt idx="12">
                  <c:v>#N/A</c:v>
                </c:pt>
                <c:pt idx="13">
                  <c:v>8671</c:v>
                </c:pt>
                <c:pt idx="14">
                  <c:v>#N/A</c:v>
                </c:pt>
              </c:numCache>
            </c:numRef>
          </c:val>
          <c:smooth val="0"/>
        </c:ser>
        <c:dLbls>
          <c:showLegendKey val="0"/>
          <c:showVal val="0"/>
          <c:showCatName val="0"/>
          <c:showSerName val="0"/>
          <c:showPercent val="0"/>
          <c:showBubbleSize val="0"/>
        </c:dLbls>
        <c:marker val="1"/>
        <c:smooth val="0"/>
        <c:axId val="40669184"/>
        <c:axId val="40671104"/>
      </c:lineChart>
      <c:catAx>
        <c:axId val="40669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0671104"/>
        <c:crosses val="autoZero"/>
        <c:auto val="1"/>
        <c:lblAlgn val="ctr"/>
        <c:lblOffset val="100"/>
        <c:tickLblSkip val="1"/>
        <c:tickMarkSkip val="1"/>
        <c:noMultiLvlLbl val="0"/>
      </c:catAx>
      <c:valAx>
        <c:axId val="406711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0669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熊本県宇城市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61,452
61,194
188.60
32,664,735
30,975,124
1,351,450
17,883,567
33,371,812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12.2
58.6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全国平均や県平均同様、本市においてもここ数年ほぼ横ばいの０．４０となっている。　平成２６年度において県平均を上回っているものの、依然として類似団体平均は大きく下回っている状況である。</a:t>
          </a:r>
        </a:p>
        <a:p>
          <a:r>
            <a:rPr kumimoji="1" lang="ja-JP" altLang="en-US" sz="1050">
              <a:latin typeface="ＭＳ Ｐゴシック"/>
            </a:rPr>
            <a:t>　これは比較的に自主財源が乏しいことを表しており、市税の歳入総額に占める割合が約１７．５％ と少ないことも要因の１つである。</a:t>
          </a:r>
        </a:p>
        <a:p>
          <a:r>
            <a:rPr kumimoji="1" lang="ja-JP" altLang="en-US" sz="1050">
              <a:latin typeface="ＭＳ Ｐゴシック"/>
            </a:rPr>
            <a:t>　また繰越金等を含む自主財源自体の割合も、２７．６％と歳入全体の４分の１程度と低く、地方交付税に依存した脆弱な財政基盤といえる。</a:t>
          </a:r>
        </a:p>
        <a:p>
          <a:r>
            <a:rPr kumimoji="1" lang="ja-JP" altLang="en-US" sz="1050">
              <a:latin typeface="ＭＳ Ｐゴシック"/>
            </a:rPr>
            <a:t>　今後も引き続き、自主財源の確保対策として、市税の徴収強化による滞納額の圧縮、公営住宅使用料や保育料等の収納率向上を図るとともに、新たな収入源の確保を目指しながら、財政基盤の強化に努める。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129722</xdr:rowOff>
    </xdr:to>
    <xdr:cxnSp macro="">
      <xdr:nvCxnSpPr>
        <xdr:cNvPr id="69" name="直線コネクタ 68"/>
        <xdr:cNvCxnSpPr/>
      </xdr:nvCxnSpPr>
      <xdr:spPr>
        <a:xfrm>
          <a:off x="4114800" y="75020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129722</xdr:rowOff>
    </xdr:from>
    <xdr:to>
      <xdr:col>6</xdr:col>
      <xdr:colOff>0</xdr:colOff>
      <xdr:row>43</xdr:row>
      <xdr:rowOff>129722</xdr:rowOff>
    </xdr:to>
    <xdr:cxnSp macro="">
      <xdr:nvCxnSpPr>
        <xdr:cNvPr id="72" name="直線コネクタ 71"/>
        <xdr:cNvCxnSpPr/>
      </xdr:nvCxnSpPr>
      <xdr:spPr>
        <a:xfrm>
          <a:off x="3225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129722</xdr:rowOff>
    </xdr:from>
    <xdr:to>
      <xdr:col>4</xdr:col>
      <xdr:colOff>482600</xdr:colOff>
      <xdr:row>43</xdr:row>
      <xdr:rowOff>129722</xdr:rowOff>
    </xdr:to>
    <xdr:cxnSp macro="">
      <xdr:nvCxnSpPr>
        <xdr:cNvPr id="75" name="直線コネクタ 74"/>
        <xdr:cNvCxnSpPr/>
      </xdr:nvCxnSpPr>
      <xdr:spPr>
        <a:xfrm>
          <a:off x="2336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112485</xdr:rowOff>
    </xdr:from>
    <xdr:to>
      <xdr:col>3</xdr:col>
      <xdr:colOff>279400</xdr:colOff>
      <xdr:row>43</xdr:row>
      <xdr:rowOff>129722</xdr:rowOff>
    </xdr:to>
    <xdr:cxnSp macro="">
      <xdr:nvCxnSpPr>
        <xdr:cNvPr id="78" name="直線コネクタ 77"/>
        <xdr:cNvCxnSpPr/>
      </xdr:nvCxnSpPr>
      <xdr:spPr>
        <a:xfrm>
          <a:off x="1447800" y="74848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199</xdr:rowOff>
    </xdr:from>
    <xdr:ext cx="762000" cy="259045"/>
    <xdr:sp macro="" textlink="">
      <xdr:nvSpPr>
        <xdr:cNvPr id="82" name="テキスト ボックス 81"/>
        <xdr:cNvSpPr txBox="1"/>
      </xdr:nvSpPr>
      <xdr:spPr>
        <a:xfrm>
          <a:off x="1066800" y="68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8" name="円/楕円 87"/>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50999</xdr:rowOff>
    </xdr:from>
    <xdr:ext cx="762000" cy="259045"/>
    <xdr:sp macro="" textlink="">
      <xdr:nvSpPr>
        <xdr:cNvPr id="89" name="財政力該当値テキスト"/>
        <xdr:cNvSpPr txBox="1"/>
      </xdr:nvSpPr>
      <xdr:spPr>
        <a:xfrm>
          <a:off x="5041900" y="742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78922</xdr:rowOff>
    </xdr:from>
    <xdr:to>
      <xdr:col>6</xdr:col>
      <xdr:colOff>50800</xdr:colOff>
      <xdr:row>44</xdr:row>
      <xdr:rowOff>9072</xdr:rowOff>
    </xdr:to>
    <xdr:sp macro="" textlink="">
      <xdr:nvSpPr>
        <xdr:cNvPr id="90" name="円/楕円 89"/>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165299</xdr:rowOff>
    </xdr:from>
    <xdr:ext cx="736600" cy="259045"/>
    <xdr:sp macro="" textlink="">
      <xdr:nvSpPr>
        <xdr:cNvPr id="91" name="テキスト ボックス 90"/>
        <xdr:cNvSpPr txBox="1"/>
      </xdr:nvSpPr>
      <xdr:spPr>
        <a:xfrm>
          <a:off x="3733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78922</xdr:rowOff>
    </xdr:from>
    <xdr:to>
      <xdr:col>4</xdr:col>
      <xdr:colOff>533400</xdr:colOff>
      <xdr:row>44</xdr:row>
      <xdr:rowOff>9072</xdr:rowOff>
    </xdr:to>
    <xdr:sp macro="" textlink="">
      <xdr:nvSpPr>
        <xdr:cNvPr id="92" name="円/楕円 91"/>
        <xdr:cNvSpPr/>
      </xdr:nvSpPr>
      <xdr:spPr>
        <a:xfrm>
          <a:off x="3175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165299</xdr:rowOff>
    </xdr:from>
    <xdr:ext cx="762000" cy="259045"/>
    <xdr:sp macro="" textlink="">
      <xdr:nvSpPr>
        <xdr:cNvPr id="93" name="テキスト ボックス 92"/>
        <xdr:cNvSpPr txBox="1"/>
      </xdr:nvSpPr>
      <xdr:spPr>
        <a:xfrm>
          <a:off x="2844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78922</xdr:rowOff>
    </xdr:from>
    <xdr:to>
      <xdr:col>3</xdr:col>
      <xdr:colOff>330200</xdr:colOff>
      <xdr:row>44</xdr:row>
      <xdr:rowOff>9072</xdr:rowOff>
    </xdr:to>
    <xdr:sp macro="" textlink="">
      <xdr:nvSpPr>
        <xdr:cNvPr id="94" name="円/楕円 93"/>
        <xdr:cNvSpPr/>
      </xdr:nvSpPr>
      <xdr:spPr>
        <a:xfrm>
          <a:off x="2286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165299</xdr:rowOff>
    </xdr:from>
    <xdr:ext cx="762000" cy="259045"/>
    <xdr:sp macro="" textlink="">
      <xdr:nvSpPr>
        <xdr:cNvPr id="95" name="テキスト ボックス 94"/>
        <xdr:cNvSpPr txBox="1"/>
      </xdr:nvSpPr>
      <xdr:spPr>
        <a:xfrm>
          <a:off x="1955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61685</xdr:rowOff>
    </xdr:from>
    <xdr:to>
      <xdr:col>2</xdr:col>
      <xdr:colOff>127000</xdr:colOff>
      <xdr:row>43</xdr:row>
      <xdr:rowOff>163285</xdr:rowOff>
    </xdr:to>
    <xdr:sp macro="" textlink="">
      <xdr:nvSpPr>
        <xdr:cNvPr id="96" name="円/楕円 95"/>
        <xdr:cNvSpPr/>
      </xdr:nvSpPr>
      <xdr:spPr>
        <a:xfrm>
          <a:off x="1397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148062</xdr:rowOff>
    </xdr:from>
    <xdr:ext cx="762000" cy="259045"/>
    <xdr:sp macro="" textlink="">
      <xdr:nvSpPr>
        <xdr:cNvPr id="97" name="テキスト ボックス 96"/>
        <xdr:cNvSpPr txBox="1"/>
      </xdr:nvSpPr>
      <xdr:spPr>
        <a:xfrm>
          <a:off x="1066800" y="7520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経常収支比率は</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％上昇し、平成２</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年度より</a:t>
          </a:r>
          <a:r>
            <a:rPr kumimoji="1" lang="ja-JP" altLang="en-US" sz="1100">
              <a:solidFill>
                <a:schemeClr val="dk1"/>
              </a:solidFill>
              <a:effectLst/>
              <a:latin typeface="+mn-lt"/>
              <a:ea typeface="+mn-ea"/>
              <a:cs typeface="+mn-cs"/>
            </a:rPr>
            <a:t>やや</a:t>
          </a:r>
          <a:r>
            <a:rPr kumimoji="1" lang="ja-JP" altLang="ja-JP" sz="1100">
              <a:solidFill>
                <a:schemeClr val="dk1"/>
              </a:solidFill>
              <a:effectLst/>
              <a:latin typeface="+mn-lt"/>
              <a:ea typeface="+mn-ea"/>
              <a:cs typeface="+mn-cs"/>
            </a:rPr>
            <a:t>悪化している状況である。</a:t>
          </a:r>
          <a:endParaRPr lang="ja-JP" altLang="ja-JP" sz="1400">
            <a:effectLst/>
          </a:endParaRPr>
        </a:p>
        <a:p>
          <a:r>
            <a:rPr kumimoji="1" lang="ja-JP" altLang="ja-JP" sz="1100">
              <a:solidFill>
                <a:schemeClr val="dk1"/>
              </a:solidFill>
              <a:effectLst/>
              <a:latin typeface="+mn-lt"/>
              <a:ea typeface="+mn-ea"/>
              <a:cs typeface="+mn-cs"/>
            </a:rPr>
            <a:t>　高比率化する要因の１つは、財政力指数でも示したとおり、自主財源の乏しさにあり、それゆえに経常一般財源の多くを、普通交付税に頼っているところにある。</a:t>
          </a:r>
          <a:endParaRPr lang="ja-JP" altLang="ja-JP" sz="1400">
            <a:effectLst/>
          </a:endParaRPr>
        </a:p>
        <a:p>
          <a:r>
            <a:rPr kumimoji="1" lang="ja-JP" altLang="ja-JP" sz="1100">
              <a:solidFill>
                <a:schemeClr val="dk1"/>
              </a:solidFill>
              <a:effectLst/>
              <a:latin typeface="+mn-lt"/>
              <a:ea typeface="+mn-ea"/>
              <a:cs typeface="+mn-cs"/>
            </a:rPr>
            <a:t>　平成２</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がやや上昇した原因は、</a:t>
          </a:r>
          <a:r>
            <a:rPr kumimoji="1" lang="ja-JP" altLang="ja-JP" sz="1100">
              <a:solidFill>
                <a:schemeClr val="dk1"/>
              </a:solidFill>
              <a:effectLst/>
              <a:latin typeface="+mn-lt"/>
              <a:ea typeface="+mn-ea"/>
              <a:cs typeface="+mn-cs"/>
            </a:rPr>
            <a:t>主</a:t>
          </a:r>
          <a:r>
            <a:rPr kumimoji="1" lang="ja-JP" altLang="en-US" sz="1100">
              <a:solidFill>
                <a:schemeClr val="dk1"/>
              </a:solidFill>
              <a:effectLst/>
              <a:latin typeface="+mn-lt"/>
              <a:ea typeface="+mn-ea"/>
              <a:cs typeface="+mn-cs"/>
            </a:rPr>
            <a:t>に扶助費に充てる経常経費一般財源が、約１億７千万円増加した影響によるものである。</a:t>
          </a:r>
          <a:endParaRPr lang="ja-JP" altLang="ja-JP" sz="1400">
            <a:effectLst/>
          </a:endParaRPr>
        </a:p>
        <a:p>
          <a:r>
            <a:rPr kumimoji="1" lang="ja-JP" altLang="ja-JP" sz="1100">
              <a:solidFill>
                <a:schemeClr val="dk1"/>
              </a:solidFill>
              <a:effectLst/>
              <a:latin typeface="+mn-lt"/>
              <a:ea typeface="+mn-ea"/>
              <a:cs typeface="+mn-cs"/>
            </a:rPr>
            <a:t>　今後、普通交付税の減少や、民生費を中心とした扶助費等の増加が見込まれるため、歳入の更なる確保、歳出の更なる削減が必要となり、職員数の削減、施設の統廃合や民営化、事務事業の見直しなどによる歳出削減を図り、財政の硬直化抑制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107442</xdr:rowOff>
    </xdr:from>
    <xdr:to>
      <xdr:col>7</xdr:col>
      <xdr:colOff>152400</xdr:colOff>
      <xdr:row>61</xdr:row>
      <xdr:rowOff>3556</xdr:rowOff>
    </xdr:to>
    <xdr:cxnSp macro="">
      <xdr:nvCxnSpPr>
        <xdr:cNvPr id="130" name="直線コネクタ 129"/>
        <xdr:cNvCxnSpPr/>
      </xdr:nvCxnSpPr>
      <xdr:spPr>
        <a:xfrm>
          <a:off x="4114800" y="10394442"/>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59961</xdr:rowOff>
    </xdr:from>
    <xdr:ext cx="762000" cy="259045"/>
    <xdr:sp macro="" textlink="">
      <xdr:nvSpPr>
        <xdr:cNvPr id="131" name="財政構造の弾力性平均値テキスト"/>
        <xdr:cNvSpPr txBox="1"/>
      </xdr:nvSpPr>
      <xdr:spPr>
        <a:xfrm>
          <a:off x="5041900" y="1051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68834</xdr:rowOff>
    </xdr:from>
    <xdr:to>
      <xdr:col>6</xdr:col>
      <xdr:colOff>0</xdr:colOff>
      <xdr:row>60</xdr:row>
      <xdr:rowOff>107442</xdr:rowOff>
    </xdr:to>
    <xdr:cxnSp macro="">
      <xdr:nvCxnSpPr>
        <xdr:cNvPr id="133" name="直線コネクタ 132"/>
        <xdr:cNvCxnSpPr/>
      </xdr:nvCxnSpPr>
      <xdr:spPr>
        <a:xfrm>
          <a:off x="3225800" y="1035583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68834</xdr:rowOff>
    </xdr:from>
    <xdr:to>
      <xdr:col>4</xdr:col>
      <xdr:colOff>482600</xdr:colOff>
      <xdr:row>61</xdr:row>
      <xdr:rowOff>27686</xdr:rowOff>
    </xdr:to>
    <xdr:cxnSp macro="">
      <xdr:nvCxnSpPr>
        <xdr:cNvPr id="136" name="直線コネクタ 135"/>
        <xdr:cNvCxnSpPr/>
      </xdr:nvCxnSpPr>
      <xdr:spPr>
        <a:xfrm flipV="1">
          <a:off x="2336800" y="10355834"/>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140479</xdr:rowOff>
    </xdr:from>
    <xdr:ext cx="762000" cy="259045"/>
    <xdr:sp macro="" textlink="">
      <xdr:nvSpPr>
        <xdr:cNvPr id="138" name="テキスト ボックス 137"/>
        <xdr:cNvSpPr txBox="1"/>
      </xdr:nvSpPr>
      <xdr:spPr>
        <a:xfrm>
          <a:off x="2844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107442</xdr:rowOff>
    </xdr:from>
    <xdr:to>
      <xdr:col>3</xdr:col>
      <xdr:colOff>279400</xdr:colOff>
      <xdr:row>61</xdr:row>
      <xdr:rowOff>27686</xdr:rowOff>
    </xdr:to>
    <xdr:cxnSp macro="">
      <xdr:nvCxnSpPr>
        <xdr:cNvPr id="139" name="直線コネクタ 138"/>
        <xdr:cNvCxnSpPr/>
      </xdr:nvCxnSpPr>
      <xdr:spPr>
        <a:xfrm>
          <a:off x="1447800" y="1039444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111523</xdr:rowOff>
    </xdr:from>
    <xdr:ext cx="762000" cy="259045"/>
    <xdr:sp macro="" textlink="">
      <xdr:nvSpPr>
        <xdr:cNvPr id="141" name="テキスト ボックス 140"/>
        <xdr:cNvSpPr txBox="1"/>
      </xdr:nvSpPr>
      <xdr:spPr>
        <a:xfrm>
          <a:off x="1955800" y="105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42" name="フローチャート : 判断 141"/>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29481</xdr:rowOff>
    </xdr:from>
    <xdr:ext cx="762000" cy="259045"/>
    <xdr:sp macro="" textlink="">
      <xdr:nvSpPr>
        <xdr:cNvPr id="143" name="テキスト ボックス 142"/>
        <xdr:cNvSpPr txBox="1"/>
      </xdr:nvSpPr>
      <xdr:spPr>
        <a:xfrm>
          <a:off x="1066800" y="1048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124206</xdr:rowOff>
    </xdr:from>
    <xdr:to>
      <xdr:col>7</xdr:col>
      <xdr:colOff>203200</xdr:colOff>
      <xdr:row>61</xdr:row>
      <xdr:rowOff>54356</xdr:rowOff>
    </xdr:to>
    <xdr:sp macro="" textlink="">
      <xdr:nvSpPr>
        <xdr:cNvPr id="149" name="円/楕円 148"/>
        <xdr:cNvSpPr/>
      </xdr:nvSpPr>
      <xdr:spPr>
        <a:xfrm>
          <a:off x="4902200" y="10411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140733</xdr:rowOff>
    </xdr:from>
    <xdr:ext cx="762000" cy="259045"/>
    <xdr:sp macro="" textlink="">
      <xdr:nvSpPr>
        <xdr:cNvPr id="150" name="財政構造の弾力性該当値テキスト"/>
        <xdr:cNvSpPr txBox="1"/>
      </xdr:nvSpPr>
      <xdr:spPr>
        <a:xfrm>
          <a:off x="5041900" y="10256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88.1</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56642</xdr:rowOff>
    </xdr:from>
    <xdr:to>
      <xdr:col>6</xdr:col>
      <xdr:colOff>50800</xdr:colOff>
      <xdr:row>60</xdr:row>
      <xdr:rowOff>158242</xdr:rowOff>
    </xdr:to>
    <xdr:sp macro="" textlink="">
      <xdr:nvSpPr>
        <xdr:cNvPr id="151" name="円/楕円 150"/>
        <xdr:cNvSpPr/>
      </xdr:nvSpPr>
      <xdr:spPr>
        <a:xfrm>
          <a:off x="4064000" y="1034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168419</xdr:rowOff>
    </xdr:from>
    <xdr:ext cx="736600" cy="259045"/>
    <xdr:sp macro="" textlink="">
      <xdr:nvSpPr>
        <xdr:cNvPr id="152" name="テキスト ボックス 151"/>
        <xdr:cNvSpPr txBox="1"/>
      </xdr:nvSpPr>
      <xdr:spPr>
        <a:xfrm>
          <a:off x="3733800" y="101125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18034</xdr:rowOff>
    </xdr:from>
    <xdr:to>
      <xdr:col>4</xdr:col>
      <xdr:colOff>533400</xdr:colOff>
      <xdr:row>60</xdr:row>
      <xdr:rowOff>119634</xdr:rowOff>
    </xdr:to>
    <xdr:sp macro="" textlink="">
      <xdr:nvSpPr>
        <xdr:cNvPr id="153" name="円/楕円 152"/>
        <xdr:cNvSpPr/>
      </xdr:nvSpPr>
      <xdr:spPr>
        <a:xfrm>
          <a:off x="3175000" y="10305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129811</xdr:rowOff>
    </xdr:from>
    <xdr:ext cx="762000" cy="259045"/>
    <xdr:sp macro="" textlink="">
      <xdr:nvSpPr>
        <xdr:cNvPr id="154" name="テキスト ボックス 153"/>
        <xdr:cNvSpPr txBox="1"/>
      </xdr:nvSpPr>
      <xdr:spPr>
        <a:xfrm>
          <a:off x="2844800" y="10073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148336</xdr:rowOff>
    </xdr:from>
    <xdr:to>
      <xdr:col>3</xdr:col>
      <xdr:colOff>330200</xdr:colOff>
      <xdr:row>61</xdr:row>
      <xdr:rowOff>78486</xdr:rowOff>
    </xdr:to>
    <xdr:sp macro="" textlink="">
      <xdr:nvSpPr>
        <xdr:cNvPr id="155" name="円/楕円 154"/>
        <xdr:cNvSpPr/>
      </xdr:nvSpPr>
      <xdr:spPr>
        <a:xfrm>
          <a:off x="2286000" y="1043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88663</xdr:rowOff>
    </xdr:from>
    <xdr:ext cx="762000" cy="259045"/>
    <xdr:sp macro="" textlink="">
      <xdr:nvSpPr>
        <xdr:cNvPr id="156" name="テキスト ボックス 155"/>
        <xdr:cNvSpPr txBox="1"/>
      </xdr:nvSpPr>
      <xdr:spPr>
        <a:xfrm>
          <a:off x="1955800" y="1020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56642</xdr:rowOff>
    </xdr:from>
    <xdr:to>
      <xdr:col>2</xdr:col>
      <xdr:colOff>127000</xdr:colOff>
      <xdr:row>60</xdr:row>
      <xdr:rowOff>158242</xdr:rowOff>
    </xdr:to>
    <xdr:sp macro="" textlink="">
      <xdr:nvSpPr>
        <xdr:cNvPr id="157" name="円/楕円 156"/>
        <xdr:cNvSpPr/>
      </xdr:nvSpPr>
      <xdr:spPr>
        <a:xfrm>
          <a:off x="1397000" y="1034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168419</xdr:rowOff>
    </xdr:from>
    <xdr:ext cx="762000" cy="259045"/>
    <xdr:sp macro="" textlink="">
      <xdr:nvSpPr>
        <xdr:cNvPr id="158" name="テキスト ボックス 157"/>
        <xdr:cNvSpPr txBox="1"/>
      </xdr:nvSpPr>
      <xdr:spPr>
        <a:xfrm>
          <a:off x="1066800" y="10112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[112,437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117,799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平成２３年度以降は好転していたものの、</a:t>
          </a:r>
          <a:r>
            <a:rPr kumimoji="1" lang="ja-JP" altLang="ja-JP" sz="1100">
              <a:solidFill>
                <a:schemeClr val="dk1"/>
              </a:solidFill>
              <a:effectLst/>
              <a:latin typeface="+mn-lt"/>
              <a:ea typeface="+mn-ea"/>
              <a:cs typeface="+mn-cs"/>
            </a:rPr>
            <a:t>平成２</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年度は前年度と比較して</a:t>
          </a:r>
          <a:r>
            <a:rPr kumimoji="1" lang="ja-JP" altLang="en-US" sz="1100">
              <a:solidFill>
                <a:schemeClr val="dk1"/>
              </a:solidFill>
              <a:effectLst/>
              <a:latin typeface="+mn-lt"/>
              <a:ea typeface="+mn-ea"/>
              <a:cs typeface="+mn-cs"/>
            </a:rPr>
            <a:t>、３，７９１</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a:t>
          </a:r>
          <a:r>
            <a:rPr kumimoji="1" lang="ja-JP" altLang="en-US" sz="1100">
              <a:solidFill>
                <a:schemeClr val="dk1"/>
              </a:solidFill>
              <a:effectLst/>
              <a:latin typeface="+mn-lt"/>
              <a:ea typeface="+mn-ea"/>
              <a:cs typeface="+mn-cs"/>
            </a:rPr>
            <a:t>った</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人件費について、非常勤職員報酬等の抑制が図られたものの、物件費については、道路補修計画策定業務委託料が、約１億２千万円増加となったことが主な増加要因となっている。</a:t>
          </a: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全国平均及び県平均を下回ってはいるものの、</a:t>
          </a:r>
          <a:r>
            <a:rPr kumimoji="1" lang="ja-JP" altLang="ja-JP" sz="1100">
              <a:solidFill>
                <a:schemeClr val="dk1"/>
              </a:solidFill>
              <a:effectLst/>
              <a:latin typeface="+mn-lt"/>
              <a:ea typeface="+mn-ea"/>
              <a:cs typeface="+mn-cs"/>
            </a:rPr>
            <a:t>定員管理計画を踏まえた適正な職員数及び職員給適正化を図るとともに、物件費等の経常経費の歳出削減に努め、また、民間でも実施可能な業務等については、指定管理者制度の活用などにより委託化を検討しながら、低コストで質の高い行政サービスの提供を目指した行財政改革を進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131685</xdr:rowOff>
    </xdr:from>
    <xdr:to>
      <xdr:col>7</xdr:col>
      <xdr:colOff>152400</xdr:colOff>
      <xdr:row>81</xdr:row>
      <xdr:rowOff>139309</xdr:rowOff>
    </xdr:to>
    <xdr:cxnSp macro="">
      <xdr:nvCxnSpPr>
        <xdr:cNvPr id="192" name="直線コネクタ 191"/>
        <xdr:cNvCxnSpPr/>
      </xdr:nvCxnSpPr>
      <xdr:spPr>
        <a:xfrm>
          <a:off x="4114800" y="14019135"/>
          <a:ext cx="838200" cy="7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124086</xdr:rowOff>
    </xdr:from>
    <xdr:ext cx="762000" cy="259045"/>
    <xdr:sp macro="" textlink="">
      <xdr:nvSpPr>
        <xdr:cNvPr id="193" name="人件費・物件費等の状況平均値テキスト"/>
        <xdr:cNvSpPr txBox="1"/>
      </xdr:nvSpPr>
      <xdr:spPr>
        <a:xfrm>
          <a:off x="5041900" y="14011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131685</xdr:rowOff>
    </xdr:from>
    <xdr:to>
      <xdr:col>6</xdr:col>
      <xdr:colOff>0</xdr:colOff>
      <xdr:row>81</xdr:row>
      <xdr:rowOff>132975</xdr:rowOff>
    </xdr:to>
    <xdr:cxnSp macro="">
      <xdr:nvCxnSpPr>
        <xdr:cNvPr id="195" name="直線コネクタ 194"/>
        <xdr:cNvCxnSpPr/>
      </xdr:nvCxnSpPr>
      <xdr:spPr>
        <a:xfrm flipV="1">
          <a:off x="3225800" y="14019135"/>
          <a:ext cx="889000" cy="1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132975</xdr:rowOff>
    </xdr:from>
    <xdr:to>
      <xdr:col>4</xdr:col>
      <xdr:colOff>482600</xdr:colOff>
      <xdr:row>81</xdr:row>
      <xdr:rowOff>138060</xdr:rowOff>
    </xdr:to>
    <xdr:cxnSp macro="">
      <xdr:nvCxnSpPr>
        <xdr:cNvPr id="198" name="直線コネクタ 197"/>
        <xdr:cNvCxnSpPr/>
      </xdr:nvCxnSpPr>
      <xdr:spPr>
        <a:xfrm flipV="1">
          <a:off x="2336800" y="14020425"/>
          <a:ext cx="889000" cy="5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200" name="テキスト ボックス 199"/>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135147</xdr:rowOff>
    </xdr:from>
    <xdr:to>
      <xdr:col>3</xdr:col>
      <xdr:colOff>279400</xdr:colOff>
      <xdr:row>81</xdr:row>
      <xdr:rowOff>138060</xdr:rowOff>
    </xdr:to>
    <xdr:cxnSp macro="">
      <xdr:nvCxnSpPr>
        <xdr:cNvPr id="201" name="直線コネクタ 200"/>
        <xdr:cNvCxnSpPr/>
      </xdr:nvCxnSpPr>
      <xdr:spPr>
        <a:xfrm>
          <a:off x="1447800" y="14022597"/>
          <a:ext cx="889000" cy="2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203" name="テキスト ボックス 202"/>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4" name="フローチャート : 判断 203"/>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14192</xdr:rowOff>
    </xdr:from>
    <xdr:ext cx="762000" cy="259045"/>
    <xdr:sp macro="" textlink="">
      <xdr:nvSpPr>
        <xdr:cNvPr id="205" name="テキスト ボックス 204"/>
        <xdr:cNvSpPr txBox="1"/>
      </xdr:nvSpPr>
      <xdr:spPr>
        <a:xfrm>
          <a:off x="1066800" y="1407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88509</xdr:rowOff>
    </xdr:from>
    <xdr:to>
      <xdr:col>7</xdr:col>
      <xdr:colOff>203200</xdr:colOff>
      <xdr:row>82</xdr:row>
      <xdr:rowOff>18659</xdr:rowOff>
    </xdr:to>
    <xdr:sp macro="" textlink="">
      <xdr:nvSpPr>
        <xdr:cNvPr id="211" name="円/楕円 210"/>
        <xdr:cNvSpPr/>
      </xdr:nvSpPr>
      <xdr:spPr>
        <a:xfrm>
          <a:off x="4902200" y="13975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9786</xdr:rowOff>
    </xdr:from>
    <xdr:ext cx="762000" cy="259045"/>
    <xdr:sp macro="" textlink="">
      <xdr:nvSpPr>
        <xdr:cNvPr id="212" name="人件費・物件費等の状況該当値テキスト"/>
        <xdr:cNvSpPr txBox="1"/>
      </xdr:nvSpPr>
      <xdr:spPr>
        <a:xfrm>
          <a:off x="5041900" y="13897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112,437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80885</xdr:rowOff>
    </xdr:from>
    <xdr:to>
      <xdr:col>6</xdr:col>
      <xdr:colOff>50800</xdr:colOff>
      <xdr:row>82</xdr:row>
      <xdr:rowOff>11035</xdr:rowOff>
    </xdr:to>
    <xdr:sp macro="" textlink="">
      <xdr:nvSpPr>
        <xdr:cNvPr id="213" name="円/楕円 212"/>
        <xdr:cNvSpPr/>
      </xdr:nvSpPr>
      <xdr:spPr>
        <a:xfrm>
          <a:off x="4064000" y="13968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21212</xdr:rowOff>
    </xdr:from>
    <xdr:ext cx="736600" cy="259045"/>
    <xdr:sp macro="" textlink="">
      <xdr:nvSpPr>
        <xdr:cNvPr id="214" name="テキスト ボックス 213"/>
        <xdr:cNvSpPr txBox="1"/>
      </xdr:nvSpPr>
      <xdr:spPr>
        <a:xfrm>
          <a:off x="3733800" y="13737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108,646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82175</xdr:rowOff>
    </xdr:from>
    <xdr:to>
      <xdr:col>4</xdr:col>
      <xdr:colOff>533400</xdr:colOff>
      <xdr:row>82</xdr:row>
      <xdr:rowOff>12325</xdr:rowOff>
    </xdr:to>
    <xdr:sp macro="" textlink="">
      <xdr:nvSpPr>
        <xdr:cNvPr id="215" name="円/楕円 214"/>
        <xdr:cNvSpPr/>
      </xdr:nvSpPr>
      <xdr:spPr>
        <a:xfrm>
          <a:off x="3175000" y="13969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22502</xdr:rowOff>
    </xdr:from>
    <xdr:ext cx="762000" cy="259045"/>
    <xdr:sp macro="" textlink="">
      <xdr:nvSpPr>
        <xdr:cNvPr id="216" name="テキスト ボックス 215"/>
        <xdr:cNvSpPr txBox="1"/>
      </xdr:nvSpPr>
      <xdr:spPr>
        <a:xfrm>
          <a:off x="2844800" y="13738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109,287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87260</xdr:rowOff>
    </xdr:from>
    <xdr:to>
      <xdr:col>3</xdr:col>
      <xdr:colOff>330200</xdr:colOff>
      <xdr:row>82</xdr:row>
      <xdr:rowOff>17410</xdr:rowOff>
    </xdr:to>
    <xdr:sp macro="" textlink="">
      <xdr:nvSpPr>
        <xdr:cNvPr id="217" name="円/楕円 216"/>
        <xdr:cNvSpPr/>
      </xdr:nvSpPr>
      <xdr:spPr>
        <a:xfrm>
          <a:off x="2286000" y="13974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27587</xdr:rowOff>
    </xdr:from>
    <xdr:ext cx="762000" cy="259045"/>
    <xdr:sp macro="" textlink="">
      <xdr:nvSpPr>
        <xdr:cNvPr id="218" name="テキスト ボックス 217"/>
        <xdr:cNvSpPr txBox="1"/>
      </xdr:nvSpPr>
      <xdr:spPr>
        <a:xfrm>
          <a:off x="1955800" y="13743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111,816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84347</xdr:rowOff>
    </xdr:from>
    <xdr:to>
      <xdr:col>2</xdr:col>
      <xdr:colOff>127000</xdr:colOff>
      <xdr:row>82</xdr:row>
      <xdr:rowOff>14497</xdr:rowOff>
    </xdr:to>
    <xdr:sp macro="" textlink="">
      <xdr:nvSpPr>
        <xdr:cNvPr id="219" name="円/楕円 218"/>
        <xdr:cNvSpPr/>
      </xdr:nvSpPr>
      <xdr:spPr>
        <a:xfrm>
          <a:off x="1397000" y="13971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24674</xdr:rowOff>
    </xdr:from>
    <xdr:ext cx="762000" cy="259045"/>
    <xdr:sp macro="" textlink="">
      <xdr:nvSpPr>
        <xdr:cNvPr id="220" name="テキスト ボックス 219"/>
        <xdr:cNvSpPr txBox="1"/>
      </xdr:nvSpPr>
      <xdr:spPr>
        <a:xfrm>
          <a:off x="1066800" y="13740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110,367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平成１８年度から給与構造の見直しと５町合併に伴う旧町間の給与格差是正を行っており、国の動向に準じて給与体系の見直しを実施しているところである。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平成２</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年度</a:t>
          </a:r>
          <a:r>
            <a:rPr kumimoji="1" lang="ja-JP" altLang="en-US" sz="1100">
              <a:solidFill>
                <a:sysClr val="windowText" lastClr="000000"/>
              </a:solidFill>
              <a:effectLst/>
              <a:latin typeface="+mn-lt"/>
              <a:ea typeface="+mn-ea"/>
              <a:cs typeface="+mn-cs"/>
            </a:rPr>
            <a:t>から０．４％上昇し高い水準であるが、これは給料表の改定を熊本県人事委員会勧告に準じて行っており、国の引き上げ率との相違が要因となっている。</a:t>
          </a:r>
        </a:p>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　今後</a:t>
          </a:r>
          <a:r>
            <a:rPr kumimoji="1" lang="ja-JP" altLang="en-US" sz="1100">
              <a:solidFill>
                <a:sysClr val="windowText" lastClr="000000"/>
              </a:solidFill>
              <a:effectLst/>
              <a:latin typeface="+mn-lt"/>
              <a:ea typeface="+mn-ea"/>
              <a:cs typeface="+mn-cs"/>
            </a:rPr>
            <a:t>、国の制度に合わせた給与の総合的見直しを実施するとともに</a:t>
          </a:r>
          <a:r>
            <a:rPr kumimoji="1" lang="ja-JP" altLang="ja-JP" sz="1100">
              <a:solidFill>
                <a:sysClr val="windowText" lastClr="000000"/>
              </a:solidFill>
              <a:effectLst/>
              <a:latin typeface="+mn-lt"/>
              <a:ea typeface="+mn-ea"/>
              <a:cs typeface="+mn-cs"/>
            </a:rPr>
            <a:t>、平成１９年度から導入している人事考課制度を活用して、年功序列型の昇給制度からの脱却を図り、能力や実績を反映した給与体系への移行を積極的に進めながら、国や他団体等の状況を踏まえた給与の適正化に努めていく。</a:t>
          </a:r>
          <a:endParaRPr lang="ja-JP" altLang="ja-JP" sz="1400">
            <a:solidFill>
              <a:sysClr val="windowText" lastClr="000000"/>
            </a:solidFill>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88</xdr:row>
      <xdr:rowOff>13788</xdr:rowOff>
    </xdr:to>
    <xdr:cxnSp macro="">
      <xdr:nvCxnSpPr>
        <xdr:cNvPr id="251" name="直線コネクタ 250"/>
        <xdr:cNvCxnSpPr/>
      </xdr:nvCxnSpPr>
      <xdr:spPr>
        <a:xfrm flipV="1">
          <a:off x="17018000" y="13977620"/>
          <a:ext cx="0" cy="11237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157315</xdr:rowOff>
    </xdr:from>
    <xdr:ext cx="762000" cy="259045"/>
    <xdr:sp macro="" textlink="">
      <xdr:nvSpPr>
        <xdr:cNvPr id="252" name="給与水準   （国との比較）最小値テキスト"/>
        <xdr:cNvSpPr txBox="1"/>
      </xdr:nvSpPr>
      <xdr:spPr>
        <a:xfrm>
          <a:off x="17106900" y="1507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88</xdr:row>
      <xdr:rowOff>13788</xdr:rowOff>
    </xdr:from>
    <xdr:to>
      <xdr:col>24</xdr:col>
      <xdr:colOff>647700</xdr:colOff>
      <xdr:row>88</xdr:row>
      <xdr:rowOff>13788</xdr:rowOff>
    </xdr:to>
    <xdr:cxnSp macro="">
      <xdr:nvCxnSpPr>
        <xdr:cNvPr id="253" name="直線コネクタ 252"/>
        <xdr:cNvCxnSpPr/>
      </xdr:nvCxnSpPr>
      <xdr:spPr>
        <a:xfrm>
          <a:off x="16929100" y="15101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4"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5" name="直線コネクタ 254"/>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107587</xdr:rowOff>
    </xdr:from>
    <xdr:to>
      <xdr:col>24</xdr:col>
      <xdr:colOff>558800</xdr:colOff>
      <xdr:row>85</xdr:row>
      <xdr:rowOff>135164</xdr:rowOff>
    </xdr:to>
    <xdr:cxnSp macro="">
      <xdr:nvCxnSpPr>
        <xdr:cNvPr id="256" name="直線コネクタ 255"/>
        <xdr:cNvCxnSpPr/>
      </xdr:nvCxnSpPr>
      <xdr:spPr>
        <a:xfrm>
          <a:off x="16179800" y="14680837"/>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38843</xdr:rowOff>
    </xdr:from>
    <xdr:ext cx="762000" cy="259045"/>
    <xdr:sp macro="" textlink="">
      <xdr:nvSpPr>
        <xdr:cNvPr id="257" name="給与水準   （国との比較）平均値テキスト"/>
        <xdr:cNvSpPr txBox="1"/>
      </xdr:nvSpPr>
      <xdr:spPr>
        <a:xfrm>
          <a:off x="17106900" y="14440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58" name="フローチャート : 判断 257"/>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107587</xdr:rowOff>
    </xdr:from>
    <xdr:to>
      <xdr:col>23</xdr:col>
      <xdr:colOff>406400</xdr:colOff>
      <xdr:row>89</xdr:row>
      <xdr:rowOff>907</xdr:rowOff>
    </xdr:to>
    <xdr:cxnSp macro="">
      <xdr:nvCxnSpPr>
        <xdr:cNvPr id="259" name="直線コネクタ 258"/>
        <xdr:cNvCxnSpPr/>
      </xdr:nvCxnSpPr>
      <xdr:spPr>
        <a:xfrm flipV="1">
          <a:off x="15290800" y="14680837"/>
          <a:ext cx="889000" cy="579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22316</xdr:rowOff>
    </xdr:from>
    <xdr:to>
      <xdr:col>23</xdr:col>
      <xdr:colOff>457200</xdr:colOff>
      <xdr:row>85</xdr:row>
      <xdr:rowOff>123916</xdr:rowOff>
    </xdr:to>
    <xdr:sp macro="" textlink="">
      <xdr:nvSpPr>
        <xdr:cNvPr id="260" name="フローチャート : 判断 259"/>
        <xdr:cNvSpPr/>
      </xdr:nvSpPr>
      <xdr:spPr>
        <a:xfrm>
          <a:off x="161290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134093</xdr:rowOff>
    </xdr:from>
    <xdr:ext cx="736600" cy="259045"/>
    <xdr:sp macro="" textlink="">
      <xdr:nvSpPr>
        <xdr:cNvPr id="261" name="テキスト ボックス 260"/>
        <xdr:cNvSpPr txBox="1"/>
      </xdr:nvSpPr>
      <xdr:spPr>
        <a:xfrm>
          <a:off x="15798800" y="14364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907</xdr:rowOff>
    </xdr:from>
    <xdr:to>
      <xdr:col>22</xdr:col>
      <xdr:colOff>203200</xdr:colOff>
      <xdr:row>89</xdr:row>
      <xdr:rowOff>7801</xdr:rowOff>
    </xdr:to>
    <xdr:cxnSp macro="">
      <xdr:nvCxnSpPr>
        <xdr:cNvPr id="262" name="直線コネクタ 261"/>
        <xdr:cNvCxnSpPr/>
      </xdr:nvCxnSpPr>
      <xdr:spPr>
        <a:xfrm flipV="1">
          <a:off x="14401800" y="15259957"/>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3" name="フローチャート : 判断 262"/>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4" name="テキスト ボックス 263"/>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100693</xdr:rowOff>
    </xdr:from>
    <xdr:to>
      <xdr:col>21</xdr:col>
      <xdr:colOff>0</xdr:colOff>
      <xdr:row>89</xdr:row>
      <xdr:rowOff>7801</xdr:rowOff>
    </xdr:to>
    <xdr:cxnSp macro="">
      <xdr:nvCxnSpPr>
        <xdr:cNvPr id="265" name="直線コネクタ 264"/>
        <xdr:cNvCxnSpPr/>
      </xdr:nvCxnSpPr>
      <xdr:spPr>
        <a:xfrm>
          <a:off x="13512800" y="14673943"/>
          <a:ext cx="889000" cy="592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52614</xdr:rowOff>
    </xdr:from>
    <xdr:to>
      <xdr:col>21</xdr:col>
      <xdr:colOff>50800</xdr:colOff>
      <xdr:row>88</xdr:row>
      <xdr:rowOff>154214</xdr:rowOff>
    </xdr:to>
    <xdr:sp macro="" textlink="">
      <xdr:nvSpPr>
        <xdr:cNvPr id="266" name="フローチャート : 判断 265"/>
        <xdr:cNvSpPr/>
      </xdr:nvSpPr>
      <xdr:spPr>
        <a:xfrm>
          <a:off x="14351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164391</xdr:rowOff>
    </xdr:from>
    <xdr:ext cx="762000" cy="259045"/>
    <xdr:sp macro="" textlink="">
      <xdr:nvSpPr>
        <xdr:cNvPr id="267" name="テキスト ボックス 266"/>
        <xdr:cNvSpPr txBox="1"/>
      </xdr:nvSpPr>
      <xdr:spPr>
        <a:xfrm>
          <a:off x="14020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159294</xdr:rowOff>
    </xdr:from>
    <xdr:to>
      <xdr:col>19</xdr:col>
      <xdr:colOff>533400</xdr:colOff>
      <xdr:row>85</xdr:row>
      <xdr:rowOff>89444</xdr:rowOff>
    </xdr:to>
    <xdr:sp macro="" textlink="">
      <xdr:nvSpPr>
        <xdr:cNvPr id="268" name="フローチャート : 判断 267"/>
        <xdr:cNvSpPr/>
      </xdr:nvSpPr>
      <xdr:spPr>
        <a:xfrm>
          <a:off x="13462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99621</xdr:rowOff>
    </xdr:from>
    <xdr:ext cx="762000" cy="259045"/>
    <xdr:sp macro="" textlink="">
      <xdr:nvSpPr>
        <xdr:cNvPr id="269" name="テキスト ボックス 268"/>
        <xdr:cNvSpPr txBox="1"/>
      </xdr:nvSpPr>
      <xdr:spPr>
        <a:xfrm>
          <a:off x="13131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84364</xdr:rowOff>
    </xdr:from>
    <xdr:to>
      <xdr:col>24</xdr:col>
      <xdr:colOff>609600</xdr:colOff>
      <xdr:row>86</xdr:row>
      <xdr:rowOff>14514</xdr:rowOff>
    </xdr:to>
    <xdr:sp macro="" textlink="">
      <xdr:nvSpPr>
        <xdr:cNvPr id="275" name="円/楕円 274"/>
        <xdr:cNvSpPr/>
      </xdr:nvSpPr>
      <xdr:spPr>
        <a:xfrm>
          <a:off x="16967200" y="1465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56441</xdr:rowOff>
    </xdr:from>
    <xdr:ext cx="762000" cy="259045"/>
    <xdr:sp macro="" textlink="">
      <xdr:nvSpPr>
        <xdr:cNvPr id="276" name="給与水準   （国との比較）該当値テキスト"/>
        <xdr:cNvSpPr txBox="1"/>
      </xdr:nvSpPr>
      <xdr:spPr>
        <a:xfrm>
          <a:off x="17106900" y="14629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56787</xdr:rowOff>
    </xdr:from>
    <xdr:to>
      <xdr:col>23</xdr:col>
      <xdr:colOff>457200</xdr:colOff>
      <xdr:row>85</xdr:row>
      <xdr:rowOff>158387</xdr:rowOff>
    </xdr:to>
    <xdr:sp macro="" textlink="">
      <xdr:nvSpPr>
        <xdr:cNvPr id="277" name="円/楕円 276"/>
        <xdr:cNvSpPr/>
      </xdr:nvSpPr>
      <xdr:spPr>
        <a:xfrm>
          <a:off x="16129000" y="1463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143164</xdr:rowOff>
    </xdr:from>
    <xdr:ext cx="736600" cy="259045"/>
    <xdr:sp macro="" textlink="">
      <xdr:nvSpPr>
        <xdr:cNvPr id="278" name="テキスト ボックス 277"/>
        <xdr:cNvSpPr txBox="1"/>
      </xdr:nvSpPr>
      <xdr:spPr>
        <a:xfrm>
          <a:off x="15798800" y="147164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121557</xdr:rowOff>
    </xdr:from>
    <xdr:to>
      <xdr:col>22</xdr:col>
      <xdr:colOff>254000</xdr:colOff>
      <xdr:row>89</xdr:row>
      <xdr:rowOff>51707</xdr:rowOff>
    </xdr:to>
    <xdr:sp macro="" textlink="">
      <xdr:nvSpPr>
        <xdr:cNvPr id="279" name="円/楕円 278"/>
        <xdr:cNvSpPr/>
      </xdr:nvSpPr>
      <xdr:spPr>
        <a:xfrm>
          <a:off x="15240000" y="152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36484</xdr:rowOff>
    </xdr:from>
    <xdr:ext cx="762000" cy="259045"/>
    <xdr:sp macro="" textlink="">
      <xdr:nvSpPr>
        <xdr:cNvPr id="280" name="テキスト ボックス 279"/>
        <xdr:cNvSpPr txBox="1"/>
      </xdr:nvSpPr>
      <xdr:spPr>
        <a:xfrm>
          <a:off x="14909800" y="1529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128451</xdr:rowOff>
    </xdr:from>
    <xdr:to>
      <xdr:col>21</xdr:col>
      <xdr:colOff>50800</xdr:colOff>
      <xdr:row>89</xdr:row>
      <xdr:rowOff>58601</xdr:rowOff>
    </xdr:to>
    <xdr:sp macro="" textlink="">
      <xdr:nvSpPr>
        <xdr:cNvPr id="281" name="円/楕円 280"/>
        <xdr:cNvSpPr/>
      </xdr:nvSpPr>
      <xdr:spPr>
        <a:xfrm>
          <a:off x="14351000" y="15216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43378</xdr:rowOff>
    </xdr:from>
    <xdr:ext cx="762000" cy="259045"/>
    <xdr:sp macro="" textlink="">
      <xdr:nvSpPr>
        <xdr:cNvPr id="282" name="テキスト ボックス 281"/>
        <xdr:cNvSpPr txBox="1"/>
      </xdr:nvSpPr>
      <xdr:spPr>
        <a:xfrm>
          <a:off x="14020800" y="1530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49893</xdr:rowOff>
    </xdr:from>
    <xdr:to>
      <xdr:col>19</xdr:col>
      <xdr:colOff>533400</xdr:colOff>
      <xdr:row>85</xdr:row>
      <xdr:rowOff>151493</xdr:rowOff>
    </xdr:to>
    <xdr:sp macro="" textlink="">
      <xdr:nvSpPr>
        <xdr:cNvPr id="283" name="円/楕円 282"/>
        <xdr:cNvSpPr/>
      </xdr:nvSpPr>
      <xdr:spPr>
        <a:xfrm>
          <a:off x="134620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136270</xdr:rowOff>
    </xdr:from>
    <xdr:ext cx="762000" cy="259045"/>
    <xdr:sp macro="" textlink="">
      <xdr:nvSpPr>
        <xdr:cNvPr id="284" name="テキスト ボックス 283"/>
        <xdr:cNvSpPr txBox="1"/>
      </xdr:nvSpPr>
      <xdr:spPr>
        <a:xfrm>
          <a:off x="13131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平成２</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年度から０．</a:t>
          </a:r>
          <a:r>
            <a:rPr kumimoji="1" lang="ja-JP" altLang="en-US" sz="1100">
              <a:solidFill>
                <a:sysClr val="windowText" lastClr="000000"/>
              </a:solidFill>
              <a:effectLst/>
              <a:latin typeface="+mn-lt"/>
              <a:ea typeface="+mn-ea"/>
              <a:cs typeface="+mn-cs"/>
            </a:rPr>
            <a:t>０２上昇</a:t>
          </a:r>
          <a:r>
            <a:rPr kumimoji="1" lang="ja-JP" altLang="ja-JP" sz="1100">
              <a:solidFill>
                <a:sysClr val="windowText" lastClr="000000"/>
              </a:solidFill>
              <a:effectLst/>
              <a:latin typeface="+mn-lt"/>
              <a:ea typeface="+mn-ea"/>
              <a:cs typeface="+mn-cs"/>
            </a:rPr>
            <a:t>し</a:t>
          </a:r>
          <a:r>
            <a:rPr kumimoji="1" lang="ja-JP" altLang="en-US" sz="1100">
              <a:solidFill>
                <a:sysClr val="windowText" lastClr="000000"/>
              </a:solidFill>
              <a:effectLst/>
              <a:latin typeface="+mn-lt"/>
              <a:ea typeface="+mn-ea"/>
              <a:cs typeface="+mn-cs"/>
            </a:rPr>
            <a:t>ているものの</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ほぼ横ばいの</a:t>
          </a:r>
          <a:r>
            <a:rPr kumimoji="1" lang="ja-JP" altLang="ja-JP" sz="1100">
              <a:solidFill>
                <a:sysClr val="windowText" lastClr="000000"/>
              </a:solidFill>
              <a:effectLst/>
              <a:latin typeface="+mn-lt"/>
              <a:ea typeface="+mn-ea"/>
              <a:cs typeface="+mn-cs"/>
            </a:rPr>
            <a:t>７．３</a:t>
          </a:r>
          <a:r>
            <a:rPr kumimoji="1" lang="ja-JP" altLang="en-US" sz="1100">
              <a:solidFill>
                <a:sysClr val="windowText" lastClr="000000"/>
              </a:solidFill>
              <a:effectLst/>
              <a:latin typeface="+mn-lt"/>
              <a:ea typeface="+mn-ea"/>
              <a:cs typeface="+mn-cs"/>
            </a:rPr>
            <a:t>９</a:t>
          </a:r>
          <a:r>
            <a:rPr kumimoji="1" lang="ja-JP" altLang="ja-JP" sz="1100">
              <a:solidFill>
                <a:sysClr val="windowText" lastClr="000000"/>
              </a:solidFill>
              <a:effectLst/>
              <a:latin typeface="+mn-lt"/>
              <a:ea typeface="+mn-ea"/>
              <a:cs typeface="+mn-cs"/>
            </a:rPr>
            <a:t>人となって</a:t>
          </a:r>
          <a:r>
            <a:rPr kumimoji="1" lang="ja-JP" altLang="en-US" sz="1100">
              <a:solidFill>
                <a:sysClr val="windowText" lastClr="000000"/>
              </a:solidFill>
              <a:effectLst/>
              <a:latin typeface="+mn-lt"/>
              <a:ea typeface="+mn-ea"/>
              <a:cs typeface="+mn-cs"/>
            </a:rPr>
            <a:t>いる。</a:t>
          </a:r>
          <a:r>
            <a:rPr kumimoji="1" lang="ja-JP" altLang="ja-JP" sz="1100">
              <a:solidFill>
                <a:sysClr val="windowText" lastClr="000000"/>
              </a:solidFill>
              <a:effectLst/>
              <a:latin typeface="+mn-lt"/>
              <a:ea typeface="+mn-ea"/>
              <a:cs typeface="+mn-cs"/>
            </a:rPr>
            <a:t>県平均</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下回って</a:t>
          </a:r>
          <a:r>
            <a:rPr kumimoji="1" lang="ja-JP" altLang="en-US" sz="1100">
              <a:solidFill>
                <a:sysClr val="windowText" lastClr="000000"/>
              </a:solidFill>
              <a:effectLst/>
              <a:latin typeface="+mn-lt"/>
              <a:ea typeface="+mn-ea"/>
              <a:cs typeface="+mn-cs"/>
            </a:rPr>
            <a:t>いるが</a:t>
          </a:r>
          <a:r>
            <a:rPr kumimoji="1" lang="ja-JP" altLang="ja-JP" sz="1100">
              <a:solidFill>
                <a:sysClr val="windowText" lastClr="000000"/>
              </a:solidFill>
              <a:effectLst/>
              <a:latin typeface="+mn-lt"/>
              <a:ea typeface="+mn-ea"/>
              <a:cs typeface="+mn-cs"/>
            </a:rPr>
            <a:t>、全国平均及び類似団体平均</a:t>
          </a:r>
          <a:r>
            <a:rPr kumimoji="1" lang="ja-JP" altLang="en-US" sz="1100">
              <a:solidFill>
                <a:sysClr val="windowText" lastClr="000000"/>
              </a:solidFill>
              <a:effectLst/>
              <a:latin typeface="+mn-lt"/>
              <a:ea typeface="+mn-ea"/>
              <a:cs typeface="+mn-cs"/>
            </a:rPr>
            <a:t>と比較すると若干高い値となっている。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集中改革プラン等に基づく職員数削減計画に則り、平成１８年度以降定員削減に努めてきた結果、現段階で既に目標値は達成している状況である</a:t>
          </a:r>
          <a:r>
            <a:rPr kumimoji="1" lang="ja-JP" altLang="en-US" sz="1100">
              <a:solidFill>
                <a:sysClr val="windowText" lastClr="000000"/>
              </a:solidFill>
              <a:effectLst/>
              <a:latin typeface="+mn-lt"/>
              <a:ea typeface="+mn-ea"/>
              <a:cs typeface="+mn-cs"/>
            </a:rPr>
            <a:t>が</a:t>
          </a:r>
          <a:r>
            <a:rPr kumimoji="1" lang="ja-JP" altLang="ja-JP" sz="1100">
              <a:solidFill>
                <a:sysClr val="windowText" lastClr="000000"/>
              </a:solidFill>
              <a:effectLst/>
              <a:latin typeface="+mn-lt"/>
              <a:ea typeface="+mn-ea"/>
              <a:cs typeface="+mn-cs"/>
            </a:rPr>
            <a:t>、現在の財政状況や平成２７年度以降の普通交付税の減額などを反映した中長期財政計画においては、更なる職員数の削減が求められていることもあり、</a:t>
          </a:r>
          <a:r>
            <a:rPr kumimoji="1" lang="ja-JP" altLang="en-US" sz="1100">
              <a:solidFill>
                <a:sysClr val="windowText" lastClr="000000"/>
              </a:solidFill>
              <a:effectLst/>
              <a:latin typeface="+mn-lt"/>
              <a:ea typeface="+mn-ea"/>
              <a:cs typeface="+mn-cs"/>
            </a:rPr>
            <a:t>今後も</a:t>
          </a:r>
          <a:r>
            <a:rPr kumimoji="1" lang="ja-JP" altLang="ja-JP" sz="1100">
              <a:solidFill>
                <a:sysClr val="windowText" lastClr="000000"/>
              </a:solidFill>
              <a:effectLst/>
              <a:latin typeface="+mn-lt"/>
              <a:ea typeface="+mn-ea"/>
              <a:cs typeface="+mn-cs"/>
            </a:rPr>
            <a:t>施設の統廃合や民営化、事務事業の民間委託などを検討しながら、業務の効率化を図り、住民サービスを低下させることなく適正な職員配置に努めていく必要がある。</a:t>
          </a:r>
          <a:endParaRPr lang="ja-JP" altLang="ja-JP" sz="1400">
            <a:solidFill>
              <a:sysClr val="windowText" lastClr="000000"/>
            </a:solidFill>
            <a:effectLst/>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6" name="直線コネクタ 315"/>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7"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8" name="直線コネクタ 317"/>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9"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20" name="直線コネクタ 319"/>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148348</xdr:rowOff>
    </xdr:from>
    <xdr:to>
      <xdr:col>24</xdr:col>
      <xdr:colOff>558800</xdr:colOff>
      <xdr:row>60</xdr:row>
      <xdr:rowOff>150646</xdr:rowOff>
    </xdr:to>
    <xdr:cxnSp macro="">
      <xdr:nvCxnSpPr>
        <xdr:cNvPr id="321" name="直線コネクタ 320"/>
        <xdr:cNvCxnSpPr/>
      </xdr:nvCxnSpPr>
      <xdr:spPr>
        <a:xfrm>
          <a:off x="16179800" y="10435348"/>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22"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3" name="フローチャート : 判断 322"/>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148348</xdr:rowOff>
    </xdr:from>
    <xdr:to>
      <xdr:col>23</xdr:col>
      <xdr:colOff>406400</xdr:colOff>
      <xdr:row>60</xdr:row>
      <xdr:rowOff>167882</xdr:rowOff>
    </xdr:to>
    <xdr:cxnSp macro="">
      <xdr:nvCxnSpPr>
        <xdr:cNvPr id="324" name="直線コネクタ 323"/>
        <xdr:cNvCxnSpPr/>
      </xdr:nvCxnSpPr>
      <xdr:spPr>
        <a:xfrm flipV="1">
          <a:off x="15290800" y="10435348"/>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5" name="フローチャート : 判断 324"/>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26" name="テキスト ボックス 325"/>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167882</xdr:rowOff>
    </xdr:from>
    <xdr:to>
      <xdr:col>22</xdr:col>
      <xdr:colOff>203200</xdr:colOff>
      <xdr:row>61</xdr:row>
      <xdr:rowOff>2177</xdr:rowOff>
    </xdr:to>
    <xdr:cxnSp macro="">
      <xdr:nvCxnSpPr>
        <xdr:cNvPr id="327" name="直線コネクタ 326"/>
        <xdr:cNvCxnSpPr/>
      </xdr:nvCxnSpPr>
      <xdr:spPr>
        <a:xfrm flipV="1">
          <a:off x="14401800" y="10454882"/>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8" name="フローチャート : 判断 327"/>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29" name="テキスト ボックス 328"/>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2177</xdr:rowOff>
    </xdr:from>
    <xdr:to>
      <xdr:col>21</xdr:col>
      <xdr:colOff>0</xdr:colOff>
      <xdr:row>61</xdr:row>
      <xdr:rowOff>6773</xdr:rowOff>
    </xdr:to>
    <xdr:cxnSp macro="">
      <xdr:nvCxnSpPr>
        <xdr:cNvPr id="330" name="直線コネクタ 329"/>
        <xdr:cNvCxnSpPr/>
      </xdr:nvCxnSpPr>
      <xdr:spPr>
        <a:xfrm flipV="1">
          <a:off x="13512800" y="10460627"/>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31" name="フローチャート : 判断 330"/>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32" name="テキスト ボックス 331"/>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33" name="フローチャート : 判断 332"/>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72226</xdr:rowOff>
    </xdr:from>
    <xdr:ext cx="762000" cy="259045"/>
    <xdr:sp macro="" textlink="">
      <xdr:nvSpPr>
        <xdr:cNvPr id="334" name="テキスト ボックス 333"/>
        <xdr:cNvSpPr txBox="1"/>
      </xdr:nvSpPr>
      <xdr:spPr>
        <a:xfrm>
          <a:off x="13131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99846</xdr:rowOff>
    </xdr:from>
    <xdr:to>
      <xdr:col>24</xdr:col>
      <xdr:colOff>609600</xdr:colOff>
      <xdr:row>61</xdr:row>
      <xdr:rowOff>29996</xdr:rowOff>
    </xdr:to>
    <xdr:sp macro="" textlink="">
      <xdr:nvSpPr>
        <xdr:cNvPr id="340" name="円/楕円 339"/>
        <xdr:cNvSpPr/>
      </xdr:nvSpPr>
      <xdr:spPr>
        <a:xfrm>
          <a:off x="16967200" y="103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71923</xdr:rowOff>
    </xdr:from>
    <xdr:ext cx="762000" cy="259045"/>
    <xdr:sp macro="" textlink="">
      <xdr:nvSpPr>
        <xdr:cNvPr id="341" name="定員管理の状況該当値テキスト"/>
        <xdr:cNvSpPr txBox="1"/>
      </xdr:nvSpPr>
      <xdr:spPr>
        <a:xfrm>
          <a:off x="17106900" y="1035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97548</xdr:rowOff>
    </xdr:from>
    <xdr:to>
      <xdr:col>23</xdr:col>
      <xdr:colOff>457200</xdr:colOff>
      <xdr:row>61</xdr:row>
      <xdr:rowOff>27698</xdr:rowOff>
    </xdr:to>
    <xdr:sp macro="" textlink="">
      <xdr:nvSpPr>
        <xdr:cNvPr id="342" name="円/楕円 341"/>
        <xdr:cNvSpPr/>
      </xdr:nvSpPr>
      <xdr:spPr>
        <a:xfrm>
          <a:off x="16129000" y="1038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12475</xdr:rowOff>
    </xdr:from>
    <xdr:ext cx="736600" cy="259045"/>
    <xdr:sp macro="" textlink="">
      <xdr:nvSpPr>
        <xdr:cNvPr id="343" name="テキスト ボックス 342"/>
        <xdr:cNvSpPr txBox="1"/>
      </xdr:nvSpPr>
      <xdr:spPr>
        <a:xfrm>
          <a:off x="15798800" y="10470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117082</xdr:rowOff>
    </xdr:from>
    <xdr:to>
      <xdr:col>22</xdr:col>
      <xdr:colOff>254000</xdr:colOff>
      <xdr:row>61</xdr:row>
      <xdr:rowOff>47232</xdr:rowOff>
    </xdr:to>
    <xdr:sp macro="" textlink="">
      <xdr:nvSpPr>
        <xdr:cNvPr id="344" name="円/楕円 343"/>
        <xdr:cNvSpPr/>
      </xdr:nvSpPr>
      <xdr:spPr>
        <a:xfrm>
          <a:off x="15240000" y="10404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32009</xdr:rowOff>
    </xdr:from>
    <xdr:ext cx="762000" cy="259045"/>
    <xdr:sp macro="" textlink="">
      <xdr:nvSpPr>
        <xdr:cNvPr id="345" name="テキスト ボックス 344"/>
        <xdr:cNvSpPr txBox="1"/>
      </xdr:nvSpPr>
      <xdr:spPr>
        <a:xfrm>
          <a:off x="14909800" y="10490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122827</xdr:rowOff>
    </xdr:from>
    <xdr:to>
      <xdr:col>21</xdr:col>
      <xdr:colOff>50800</xdr:colOff>
      <xdr:row>61</xdr:row>
      <xdr:rowOff>52977</xdr:rowOff>
    </xdr:to>
    <xdr:sp macro="" textlink="">
      <xdr:nvSpPr>
        <xdr:cNvPr id="346" name="円/楕円 345"/>
        <xdr:cNvSpPr/>
      </xdr:nvSpPr>
      <xdr:spPr>
        <a:xfrm>
          <a:off x="143510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37754</xdr:rowOff>
    </xdr:from>
    <xdr:ext cx="762000" cy="259045"/>
    <xdr:sp macro="" textlink="">
      <xdr:nvSpPr>
        <xdr:cNvPr id="347" name="テキスト ボックス 346"/>
        <xdr:cNvSpPr txBox="1"/>
      </xdr:nvSpPr>
      <xdr:spPr>
        <a:xfrm>
          <a:off x="14020800" y="1049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127423</xdr:rowOff>
    </xdr:from>
    <xdr:to>
      <xdr:col>19</xdr:col>
      <xdr:colOff>533400</xdr:colOff>
      <xdr:row>61</xdr:row>
      <xdr:rowOff>57573</xdr:rowOff>
    </xdr:to>
    <xdr:sp macro="" textlink="">
      <xdr:nvSpPr>
        <xdr:cNvPr id="348" name="円/楕円 347"/>
        <xdr:cNvSpPr/>
      </xdr:nvSpPr>
      <xdr:spPr>
        <a:xfrm>
          <a:off x="13462000" y="1041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67750</xdr:rowOff>
    </xdr:from>
    <xdr:ext cx="762000" cy="259045"/>
    <xdr:sp macro="" textlink="">
      <xdr:nvSpPr>
        <xdr:cNvPr id="349" name="テキスト ボックス 348"/>
        <xdr:cNvSpPr txBox="1"/>
      </xdr:nvSpPr>
      <xdr:spPr>
        <a:xfrm>
          <a:off x="13131800" y="10183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平成２０年度から改善傾向にあり、前年度より０．９％減少し１２．２％になった。</a:t>
          </a:r>
          <a:r>
            <a:rPr kumimoji="1" lang="ja-JP" altLang="en-US" sz="1100">
              <a:solidFill>
                <a:sysClr val="windowText" lastClr="000000"/>
              </a:solidFill>
              <a:effectLst/>
              <a:latin typeface="+mn-lt"/>
              <a:ea typeface="+mn-ea"/>
              <a:cs typeface="+mn-cs"/>
            </a:rPr>
            <a:t>しかし</a:t>
          </a:r>
          <a:r>
            <a:rPr kumimoji="1" lang="ja-JP" altLang="ja-JP" sz="1100">
              <a:solidFill>
                <a:sysClr val="windowText" lastClr="000000"/>
              </a:solidFill>
              <a:effectLst/>
              <a:latin typeface="+mn-lt"/>
              <a:ea typeface="+mn-ea"/>
              <a:cs typeface="+mn-cs"/>
            </a:rPr>
            <a:t>依然として類似団体</a:t>
          </a:r>
          <a:r>
            <a:rPr kumimoji="1" lang="ja-JP" altLang="en-US" sz="1100">
              <a:solidFill>
                <a:sysClr val="windowText" lastClr="000000"/>
              </a:solidFill>
              <a:effectLst/>
              <a:latin typeface="+mn-lt"/>
              <a:ea typeface="+mn-ea"/>
              <a:cs typeface="+mn-cs"/>
            </a:rPr>
            <a:t>や県</a:t>
          </a:r>
          <a:r>
            <a:rPr kumimoji="1" lang="ja-JP" altLang="ja-JP" sz="1100">
              <a:solidFill>
                <a:sysClr val="windowText" lastClr="000000"/>
              </a:solidFill>
              <a:effectLst/>
              <a:latin typeface="+mn-lt"/>
              <a:ea typeface="+mn-ea"/>
              <a:cs typeface="+mn-cs"/>
            </a:rPr>
            <a:t>平均を上回って</a:t>
          </a:r>
          <a:r>
            <a:rPr kumimoji="1" lang="ja-JP" altLang="en-US" sz="1100">
              <a:solidFill>
                <a:sysClr val="windowText" lastClr="000000"/>
              </a:solidFill>
              <a:effectLst/>
              <a:latin typeface="+mn-lt"/>
              <a:ea typeface="+mn-ea"/>
              <a:cs typeface="+mn-cs"/>
            </a:rPr>
            <a:t>いる</a:t>
          </a:r>
          <a:r>
            <a:rPr kumimoji="1" lang="ja-JP" altLang="ja-JP" sz="1100">
              <a:solidFill>
                <a:sysClr val="windowText" lastClr="000000"/>
              </a:solidFill>
              <a:effectLst/>
              <a:latin typeface="+mn-lt"/>
              <a:ea typeface="+mn-ea"/>
              <a:cs typeface="+mn-cs"/>
            </a:rPr>
            <a:t>状況である。</a:t>
          </a:r>
          <a:endParaRPr lang="ja-JP" altLang="ja-JP" sz="1400">
            <a:solidFill>
              <a:sysClr val="windowText" lastClr="000000"/>
            </a:solidFill>
            <a:effectLst/>
          </a:endParaRPr>
        </a:p>
        <a:p>
          <a:r>
            <a:rPr kumimoji="1" lang="ja-JP" altLang="ja-JP" sz="1100">
              <a:solidFill>
                <a:schemeClr val="bg1">
                  <a:lumMod val="75000"/>
                </a:schemeClr>
              </a:solidFill>
              <a:effectLst/>
              <a:latin typeface="+mn-lt"/>
              <a:ea typeface="+mn-ea"/>
              <a:cs typeface="+mn-cs"/>
            </a:rPr>
            <a:t>　</a:t>
          </a:r>
          <a:r>
            <a:rPr kumimoji="1" lang="ja-JP" altLang="en-US" sz="1100">
              <a:solidFill>
                <a:sysClr val="windowText" lastClr="000000"/>
              </a:solidFill>
              <a:effectLst/>
              <a:latin typeface="+mn-lt"/>
              <a:ea typeface="+mn-ea"/>
              <a:cs typeface="+mn-cs"/>
            </a:rPr>
            <a:t>今後の動向としては、合併市町村振興基金を本年度合併特例事業債を発行し３３億円造成したことで、平成２７年度から元利償還金の返済が始まり、一般会計等の元利償還金は、今後５年間で毎年約７億円程度増加することが見込まれる。</a:t>
          </a:r>
        </a:p>
        <a:p>
          <a:r>
            <a:rPr kumimoji="1" lang="ja-JP" altLang="en-US" sz="1100">
              <a:solidFill>
                <a:sysClr val="windowText" lastClr="000000"/>
              </a:solidFill>
              <a:effectLst/>
              <a:latin typeface="+mn-lt"/>
              <a:ea typeface="+mn-ea"/>
              <a:cs typeface="+mn-cs"/>
            </a:rPr>
            <a:t>　このため、</a:t>
          </a:r>
          <a:r>
            <a:rPr kumimoji="1" lang="ja-JP" altLang="ja-JP" sz="1100">
              <a:solidFill>
                <a:sysClr val="windowText" lastClr="000000"/>
              </a:solidFill>
              <a:effectLst/>
              <a:latin typeface="+mn-lt"/>
              <a:ea typeface="+mn-ea"/>
              <a:cs typeface="+mn-cs"/>
            </a:rPr>
            <a:t>建設事業計画の更なる見直しや、起債を要する事業については、費用対効果を鑑みた上で重点事業を採択し、起債発行額の抑制及び交付税措置の優位な事業債の活用等により、県平均に近づくよう</a:t>
          </a:r>
          <a:r>
            <a:rPr kumimoji="1" lang="ja-JP" altLang="en-US" sz="1100">
              <a:solidFill>
                <a:sysClr val="windowText" lastClr="000000"/>
              </a:solidFill>
              <a:effectLst/>
              <a:latin typeface="+mn-lt"/>
              <a:ea typeface="+mn-ea"/>
              <a:cs typeface="+mn-cs"/>
            </a:rPr>
            <a:t>引き続き</a:t>
          </a:r>
          <a:r>
            <a:rPr kumimoji="1" lang="ja-JP" altLang="ja-JP" sz="1100">
              <a:solidFill>
                <a:sysClr val="windowText" lastClr="000000"/>
              </a:solidFill>
              <a:effectLst/>
              <a:latin typeface="+mn-lt"/>
              <a:ea typeface="+mn-ea"/>
              <a:cs typeface="+mn-cs"/>
            </a:rPr>
            <a:t>努め</a:t>
          </a:r>
          <a:r>
            <a:rPr kumimoji="1" lang="ja-JP" altLang="en-US" sz="1100">
              <a:solidFill>
                <a:sysClr val="windowText" lastClr="000000"/>
              </a:solidFill>
              <a:effectLst/>
              <a:latin typeface="+mn-lt"/>
              <a:ea typeface="+mn-ea"/>
              <a:cs typeface="+mn-cs"/>
            </a:rPr>
            <a:t>ていく</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0" name="直線コネクタ 369"/>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1" name="テキスト ボックス 370"/>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4" name="直線コネクタ 373"/>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5"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6" name="直線コネクタ 375"/>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7"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8" name="直線コネクタ 377"/>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88265</xdr:rowOff>
    </xdr:from>
    <xdr:to>
      <xdr:col>24</xdr:col>
      <xdr:colOff>558800</xdr:colOff>
      <xdr:row>41</xdr:row>
      <xdr:rowOff>142557</xdr:rowOff>
    </xdr:to>
    <xdr:cxnSp macro="">
      <xdr:nvCxnSpPr>
        <xdr:cNvPr id="379" name="直線コネクタ 378"/>
        <xdr:cNvCxnSpPr/>
      </xdr:nvCxnSpPr>
      <xdr:spPr>
        <a:xfrm flipV="1">
          <a:off x="16179800" y="7117715"/>
          <a:ext cx="8382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80"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81" name="フローチャート : 判断 380"/>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142557</xdr:rowOff>
    </xdr:from>
    <xdr:to>
      <xdr:col>23</xdr:col>
      <xdr:colOff>406400</xdr:colOff>
      <xdr:row>42</xdr:row>
      <xdr:rowOff>61595</xdr:rowOff>
    </xdr:to>
    <xdr:cxnSp macro="">
      <xdr:nvCxnSpPr>
        <xdr:cNvPr id="382" name="直線コネクタ 381"/>
        <xdr:cNvCxnSpPr/>
      </xdr:nvCxnSpPr>
      <xdr:spPr>
        <a:xfrm flipV="1">
          <a:off x="15290800" y="7172007"/>
          <a:ext cx="8890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3" name="フローチャート : 判断 382"/>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4" name="テキスト ボックス 383"/>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61595</xdr:rowOff>
    </xdr:from>
    <xdr:to>
      <xdr:col>22</xdr:col>
      <xdr:colOff>203200</xdr:colOff>
      <xdr:row>42</xdr:row>
      <xdr:rowOff>115888</xdr:rowOff>
    </xdr:to>
    <xdr:cxnSp macro="">
      <xdr:nvCxnSpPr>
        <xdr:cNvPr id="385" name="直線コネクタ 384"/>
        <xdr:cNvCxnSpPr/>
      </xdr:nvCxnSpPr>
      <xdr:spPr>
        <a:xfrm flipV="1">
          <a:off x="14401800" y="7262495"/>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6" name="フローチャート : 判断 385"/>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7" name="テキスト ボックス 386"/>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115888</xdr:rowOff>
    </xdr:from>
    <xdr:to>
      <xdr:col>21</xdr:col>
      <xdr:colOff>0</xdr:colOff>
      <xdr:row>42</xdr:row>
      <xdr:rowOff>158115</xdr:rowOff>
    </xdr:to>
    <xdr:cxnSp macro="">
      <xdr:nvCxnSpPr>
        <xdr:cNvPr id="388" name="直線コネクタ 387"/>
        <xdr:cNvCxnSpPr/>
      </xdr:nvCxnSpPr>
      <xdr:spPr>
        <a:xfrm flipV="1">
          <a:off x="13512800" y="7316788"/>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9" name="フローチャート : 判断 388"/>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90" name="テキスト ボックス 389"/>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91" name="フローチャート : 判断 390"/>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20020</xdr:rowOff>
    </xdr:from>
    <xdr:ext cx="762000" cy="259045"/>
    <xdr:sp macro="" textlink="">
      <xdr:nvSpPr>
        <xdr:cNvPr id="392" name="テキスト ボックス 391"/>
        <xdr:cNvSpPr txBox="1"/>
      </xdr:nvSpPr>
      <xdr:spPr>
        <a:xfrm>
          <a:off x="13131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37465</xdr:rowOff>
    </xdr:from>
    <xdr:to>
      <xdr:col>24</xdr:col>
      <xdr:colOff>609600</xdr:colOff>
      <xdr:row>41</xdr:row>
      <xdr:rowOff>139065</xdr:rowOff>
    </xdr:to>
    <xdr:sp macro="" textlink="">
      <xdr:nvSpPr>
        <xdr:cNvPr id="398" name="円/楕円 397"/>
        <xdr:cNvSpPr/>
      </xdr:nvSpPr>
      <xdr:spPr>
        <a:xfrm>
          <a:off x="16967200" y="706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9542</xdr:rowOff>
    </xdr:from>
    <xdr:ext cx="762000" cy="259045"/>
    <xdr:sp macro="" textlink="">
      <xdr:nvSpPr>
        <xdr:cNvPr id="399" name="公債費負担の状況該当値テキスト"/>
        <xdr:cNvSpPr txBox="1"/>
      </xdr:nvSpPr>
      <xdr:spPr>
        <a:xfrm>
          <a:off x="17106900" y="703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91757</xdr:rowOff>
    </xdr:from>
    <xdr:to>
      <xdr:col>23</xdr:col>
      <xdr:colOff>457200</xdr:colOff>
      <xdr:row>42</xdr:row>
      <xdr:rowOff>21907</xdr:rowOff>
    </xdr:to>
    <xdr:sp macro="" textlink="">
      <xdr:nvSpPr>
        <xdr:cNvPr id="400" name="円/楕円 399"/>
        <xdr:cNvSpPr/>
      </xdr:nvSpPr>
      <xdr:spPr>
        <a:xfrm>
          <a:off x="16129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6684</xdr:rowOff>
    </xdr:from>
    <xdr:ext cx="736600" cy="259045"/>
    <xdr:sp macro="" textlink="">
      <xdr:nvSpPr>
        <xdr:cNvPr id="401" name="テキスト ボックス 400"/>
        <xdr:cNvSpPr txBox="1"/>
      </xdr:nvSpPr>
      <xdr:spPr>
        <a:xfrm>
          <a:off x="15798800" y="7207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10795</xdr:rowOff>
    </xdr:from>
    <xdr:to>
      <xdr:col>22</xdr:col>
      <xdr:colOff>254000</xdr:colOff>
      <xdr:row>42</xdr:row>
      <xdr:rowOff>112395</xdr:rowOff>
    </xdr:to>
    <xdr:sp macro="" textlink="">
      <xdr:nvSpPr>
        <xdr:cNvPr id="402" name="円/楕円 401"/>
        <xdr:cNvSpPr/>
      </xdr:nvSpPr>
      <xdr:spPr>
        <a:xfrm>
          <a:off x="15240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97172</xdr:rowOff>
    </xdr:from>
    <xdr:ext cx="762000" cy="259045"/>
    <xdr:sp macro="" textlink="">
      <xdr:nvSpPr>
        <xdr:cNvPr id="403" name="テキスト ボックス 402"/>
        <xdr:cNvSpPr txBox="1"/>
      </xdr:nvSpPr>
      <xdr:spPr>
        <a:xfrm>
          <a:off x="14909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65088</xdr:rowOff>
    </xdr:from>
    <xdr:to>
      <xdr:col>21</xdr:col>
      <xdr:colOff>50800</xdr:colOff>
      <xdr:row>42</xdr:row>
      <xdr:rowOff>166688</xdr:rowOff>
    </xdr:to>
    <xdr:sp macro="" textlink="">
      <xdr:nvSpPr>
        <xdr:cNvPr id="404" name="円/楕円 403"/>
        <xdr:cNvSpPr/>
      </xdr:nvSpPr>
      <xdr:spPr>
        <a:xfrm>
          <a:off x="14351000" y="726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151465</xdr:rowOff>
    </xdr:from>
    <xdr:ext cx="762000" cy="259045"/>
    <xdr:sp macro="" textlink="">
      <xdr:nvSpPr>
        <xdr:cNvPr id="405" name="テキスト ボックス 404"/>
        <xdr:cNvSpPr txBox="1"/>
      </xdr:nvSpPr>
      <xdr:spPr>
        <a:xfrm>
          <a:off x="14020800" y="7352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107315</xdr:rowOff>
    </xdr:from>
    <xdr:to>
      <xdr:col>19</xdr:col>
      <xdr:colOff>533400</xdr:colOff>
      <xdr:row>43</xdr:row>
      <xdr:rowOff>37465</xdr:rowOff>
    </xdr:to>
    <xdr:sp macro="" textlink="">
      <xdr:nvSpPr>
        <xdr:cNvPr id="406" name="円/楕円 405"/>
        <xdr:cNvSpPr/>
      </xdr:nvSpPr>
      <xdr:spPr>
        <a:xfrm>
          <a:off x="13462000" y="730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22242</xdr:rowOff>
    </xdr:from>
    <xdr:ext cx="762000" cy="259045"/>
    <xdr:sp macro="" textlink="">
      <xdr:nvSpPr>
        <xdr:cNvPr id="407" name="テキスト ボックス 406"/>
        <xdr:cNvSpPr txBox="1"/>
      </xdr:nvSpPr>
      <xdr:spPr>
        <a:xfrm>
          <a:off x="13131800" y="7394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平成２６年度も前年度から７．８％減少し５８．６％になった。前年度に引き続き、早期健全化基準を大幅に下回り、健全段階に位置してる。</a:t>
          </a:r>
        </a:p>
        <a:p>
          <a:r>
            <a:rPr kumimoji="1" lang="ja-JP" altLang="en-US" sz="1100">
              <a:solidFill>
                <a:schemeClr val="dk1"/>
              </a:solidFill>
              <a:effectLst/>
              <a:latin typeface="+mn-lt"/>
              <a:ea typeface="+mn-ea"/>
              <a:cs typeface="+mn-cs"/>
            </a:rPr>
            <a:t>　前年度から減少した主な要因は、公営企業債等繰入見込額が１億９千万円の減となったこと、職員数の削減等による退職手当見込額が３億８千万円の減となったことなどにより、将来負担額が大幅な増とならなかったことが挙げられる。</a:t>
          </a:r>
        </a:p>
        <a:p>
          <a:r>
            <a:rPr kumimoji="1" lang="ja-JP" altLang="en-US" sz="1100">
              <a:solidFill>
                <a:schemeClr val="dk1"/>
              </a:solidFill>
              <a:effectLst/>
              <a:latin typeface="+mn-lt"/>
              <a:ea typeface="+mn-ea"/>
              <a:cs typeface="+mn-cs"/>
            </a:rPr>
            <a:t>　また、歳出節減施策、国の経済対策交付金による道路維持等に要する一般財源の縮減から、財政調整基金等の充当可能財源等が１３億円増加したことも、減少させた大きな要因となっている。</a:t>
          </a:r>
          <a:r>
            <a:rPr kumimoji="1" lang="ja-JP" altLang="ja-JP" sz="1100">
              <a:solidFill>
                <a:sysClr val="windowText" lastClr="000000"/>
              </a:solidFill>
              <a:effectLst/>
              <a:latin typeface="+mn-lt"/>
              <a:ea typeface="+mn-ea"/>
              <a:cs typeface="+mn-cs"/>
            </a:rPr>
            <a:t>　新規事業の実施等について総点検を図り、施設の統廃合等の行財政改革を進め、地方債発行の抑制や基金の増資を図り、財政の健全化に努める。</a:t>
          </a:r>
          <a:endParaRPr lang="ja-JP" altLang="ja-JP" sz="1400">
            <a:solidFill>
              <a:sysClr val="windowText" lastClr="000000"/>
            </a:solidFill>
            <a:effectLst/>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4" name="直線コネクタ 423"/>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5" name="テキスト ボックス 424"/>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8" name="直線コネクタ 427"/>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9" name="テキスト ボックス 428"/>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2" name="直線コネクタ 431"/>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3"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4" name="直線コネクタ 433"/>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5"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6" name="直線コネクタ 435"/>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10605</xdr:rowOff>
    </xdr:from>
    <xdr:to>
      <xdr:col>24</xdr:col>
      <xdr:colOff>558800</xdr:colOff>
      <xdr:row>17</xdr:row>
      <xdr:rowOff>57658</xdr:rowOff>
    </xdr:to>
    <xdr:cxnSp macro="">
      <xdr:nvCxnSpPr>
        <xdr:cNvPr id="437" name="直線コネクタ 436"/>
        <xdr:cNvCxnSpPr/>
      </xdr:nvCxnSpPr>
      <xdr:spPr>
        <a:xfrm flipV="1">
          <a:off x="16179800" y="2925255"/>
          <a:ext cx="838200" cy="47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8"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9" name="フローチャート : 判断 438"/>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57658</xdr:rowOff>
    </xdr:from>
    <xdr:to>
      <xdr:col>23</xdr:col>
      <xdr:colOff>406400</xdr:colOff>
      <xdr:row>18</xdr:row>
      <xdr:rowOff>3842</xdr:rowOff>
    </xdr:to>
    <xdr:cxnSp macro="">
      <xdr:nvCxnSpPr>
        <xdr:cNvPr id="440" name="直線コネクタ 439"/>
        <xdr:cNvCxnSpPr/>
      </xdr:nvCxnSpPr>
      <xdr:spPr>
        <a:xfrm flipV="1">
          <a:off x="15290800" y="2972308"/>
          <a:ext cx="889000" cy="117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41" name="フローチャート : 判断 440"/>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42" name="テキスト ボックス 441"/>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3842</xdr:rowOff>
    </xdr:from>
    <xdr:to>
      <xdr:col>22</xdr:col>
      <xdr:colOff>203200</xdr:colOff>
      <xdr:row>18</xdr:row>
      <xdr:rowOff>108807</xdr:rowOff>
    </xdr:to>
    <xdr:cxnSp macro="">
      <xdr:nvCxnSpPr>
        <xdr:cNvPr id="443" name="直線コネクタ 442"/>
        <xdr:cNvCxnSpPr/>
      </xdr:nvCxnSpPr>
      <xdr:spPr>
        <a:xfrm flipV="1">
          <a:off x="14401800" y="3089942"/>
          <a:ext cx="889000" cy="104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4" name="フローチャート : 判断 443"/>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45" name="テキスト ボックス 444"/>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108807</xdr:rowOff>
    </xdr:from>
    <xdr:to>
      <xdr:col>21</xdr:col>
      <xdr:colOff>0</xdr:colOff>
      <xdr:row>19</xdr:row>
      <xdr:rowOff>62230</xdr:rowOff>
    </xdr:to>
    <xdr:cxnSp macro="">
      <xdr:nvCxnSpPr>
        <xdr:cNvPr id="446" name="直線コネクタ 445"/>
        <xdr:cNvCxnSpPr/>
      </xdr:nvCxnSpPr>
      <xdr:spPr>
        <a:xfrm flipV="1">
          <a:off x="13512800" y="3194907"/>
          <a:ext cx="889000" cy="124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7" name="フローチャート : 判断 446"/>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8" name="テキスト ボックス 447"/>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9" name="フローチャート : 判断 448"/>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78090</xdr:rowOff>
    </xdr:from>
    <xdr:ext cx="762000" cy="259045"/>
    <xdr:sp macro="" textlink="">
      <xdr:nvSpPr>
        <xdr:cNvPr id="450" name="テキスト ボックス 449"/>
        <xdr:cNvSpPr txBox="1"/>
      </xdr:nvSpPr>
      <xdr:spPr>
        <a:xfrm>
          <a:off x="13131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131255</xdr:rowOff>
    </xdr:from>
    <xdr:to>
      <xdr:col>24</xdr:col>
      <xdr:colOff>609600</xdr:colOff>
      <xdr:row>17</xdr:row>
      <xdr:rowOff>61405</xdr:rowOff>
    </xdr:to>
    <xdr:sp macro="" textlink="">
      <xdr:nvSpPr>
        <xdr:cNvPr id="456" name="円/楕円 455"/>
        <xdr:cNvSpPr/>
      </xdr:nvSpPr>
      <xdr:spPr>
        <a:xfrm>
          <a:off x="16967200" y="2874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103332</xdr:rowOff>
    </xdr:from>
    <xdr:ext cx="762000" cy="259045"/>
    <xdr:sp macro="" textlink="">
      <xdr:nvSpPr>
        <xdr:cNvPr id="457" name="将来負担の状況該当値テキスト"/>
        <xdr:cNvSpPr txBox="1"/>
      </xdr:nvSpPr>
      <xdr:spPr>
        <a:xfrm>
          <a:off x="17106900" y="2846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58.6</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6858</xdr:rowOff>
    </xdr:from>
    <xdr:to>
      <xdr:col>23</xdr:col>
      <xdr:colOff>457200</xdr:colOff>
      <xdr:row>17</xdr:row>
      <xdr:rowOff>108458</xdr:rowOff>
    </xdr:to>
    <xdr:sp macro="" textlink="">
      <xdr:nvSpPr>
        <xdr:cNvPr id="458" name="円/楕円 457"/>
        <xdr:cNvSpPr/>
      </xdr:nvSpPr>
      <xdr:spPr>
        <a:xfrm>
          <a:off x="16129000" y="2921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93235</xdr:rowOff>
    </xdr:from>
    <xdr:ext cx="736600" cy="259045"/>
    <xdr:sp macro="" textlink="">
      <xdr:nvSpPr>
        <xdr:cNvPr id="459" name="テキスト ボックス 458"/>
        <xdr:cNvSpPr txBox="1"/>
      </xdr:nvSpPr>
      <xdr:spPr>
        <a:xfrm>
          <a:off x="15798800" y="3007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124492</xdr:rowOff>
    </xdr:from>
    <xdr:to>
      <xdr:col>22</xdr:col>
      <xdr:colOff>254000</xdr:colOff>
      <xdr:row>18</xdr:row>
      <xdr:rowOff>54642</xdr:rowOff>
    </xdr:to>
    <xdr:sp macro="" textlink="">
      <xdr:nvSpPr>
        <xdr:cNvPr id="460" name="円/楕円 459"/>
        <xdr:cNvSpPr/>
      </xdr:nvSpPr>
      <xdr:spPr>
        <a:xfrm>
          <a:off x="15240000" y="3039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39419</xdr:rowOff>
    </xdr:from>
    <xdr:ext cx="762000" cy="259045"/>
    <xdr:sp macro="" textlink="">
      <xdr:nvSpPr>
        <xdr:cNvPr id="461" name="テキスト ボックス 460"/>
        <xdr:cNvSpPr txBox="1"/>
      </xdr:nvSpPr>
      <xdr:spPr>
        <a:xfrm>
          <a:off x="14909800" y="3125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58007</xdr:rowOff>
    </xdr:from>
    <xdr:to>
      <xdr:col>21</xdr:col>
      <xdr:colOff>50800</xdr:colOff>
      <xdr:row>18</xdr:row>
      <xdr:rowOff>159607</xdr:rowOff>
    </xdr:to>
    <xdr:sp macro="" textlink="">
      <xdr:nvSpPr>
        <xdr:cNvPr id="462" name="円/楕円 461"/>
        <xdr:cNvSpPr/>
      </xdr:nvSpPr>
      <xdr:spPr>
        <a:xfrm>
          <a:off x="14351000" y="3144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144384</xdr:rowOff>
    </xdr:from>
    <xdr:ext cx="762000" cy="259045"/>
    <xdr:sp macro="" textlink="">
      <xdr:nvSpPr>
        <xdr:cNvPr id="463" name="テキスト ボックス 462"/>
        <xdr:cNvSpPr txBox="1"/>
      </xdr:nvSpPr>
      <xdr:spPr>
        <a:xfrm>
          <a:off x="14020800" y="323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11430</xdr:rowOff>
    </xdr:from>
    <xdr:to>
      <xdr:col>19</xdr:col>
      <xdr:colOff>533400</xdr:colOff>
      <xdr:row>19</xdr:row>
      <xdr:rowOff>113030</xdr:rowOff>
    </xdr:to>
    <xdr:sp macro="" textlink="">
      <xdr:nvSpPr>
        <xdr:cNvPr id="464" name="円/楕円 463"/>
        <xdr:cNvSpPr/>
      </xdr:nvSpPr>
      <xdr:spPr>
        <a:xfrm>
          <a:off x="13462000" y="326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97807</xdr:rowOff>
    </xdr:from>
    <xdr:ext cx="762000" cy="259045"/>
    <xdr:sp macro="" textlink="">
      <xdr:nvSpPr>
        <xdr:cNvPr id="465" name="テキスト ボックス 464"/>
        <xdr:cNvSpPr txBox="1"/>
      </xdr:nvSpPr>
      <xdr:spPr>
        <a:xfrm>
          <a:off x="13131800" y="335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熊本県宇城市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61,452
61,194
188.60
32,664,735
30,975,124
1,351,450
17,883,567
33,371,812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12.2
58.6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平成２</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年度</a:t>
          </a:r>
          <a:r>
            <a:rPr kumimoji="1" lang="ja-JP" altLang="en-US" sz="1100">
              <a:solidFill>
                <a:sysClr val="windowText" lastClr="000000"/>
              </a:solidFill>
              <a:effectLst/>
              <a:latin typeface="+mn-lt"/>
              <a:ea typeface="+mn-ea"/>
              <a:cs typeface="+mn-cs"/>
            </a:rPr>
            <a:t>から横ばいの</a:t>
          </a:r>
          <a:r>
            <a:rPr kumimoji="1" lang="ja-JP" altLang="ja-JP" sz="1100">
              <a:solidFill>
                <a:sysClr val="windowText" lastClr="000000"/>
              </a:solidFill>
              <a:effectLst/>
              <a:latin typeface="+mn-lt"/>
              <a:ea typeface="+mn-ea"/>
              <a:cs typeface="+mn-cs"/>
            </a:rPr>
            <a:t>２４．５％</a:t>
          </a:r>
          <a:r>
            <a:rPr kumimoji="1" lang="ja-JP" altLang="en-US" sz="1100">
              <a:solidFill>
                <a:sysClr val="windowText" lastClr="000000"/>
              </a:solidFill>
              <a:effectLst/>
              <a:latin typeface="+mn-lt"/>
              <a:ea typeface="+mn-ea"/>
              <a:cs typeface="+mn-cs"/>
            </a:rPr>
            <a:t>で</a:t>
          </a:r>
          <a:r>
            <a:rPr kumimoji="1" lang="ja-JP" altLang="ja-JP" sz="1100">
              <a:solidFill>
                <a:sysClr val="windowText" lastClr="000000"/>
              </a:solidFill>
              <a:effectLst/>
              <a:latin typeface="+mn-lt"/>
              <a:ea typeface="+mn-ea"/>
              <a:cs typeface="+mn-cs"/>
            </a:rPr>
            <a:t>、依然として類似団体、全国及び熊本県平均を上回っている状況である。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職員数減に伴う退職手当組合負担金の減少はあったものの、平成２６年度は、</a:t>
          </a:r>
          <a:r>
            <a:rPr kumimoji="1" lang="ja-JP" altLang="ja-JP" sz="1100">
              <a:solidFill>
                <a:sysClr val="windowText" lastClr="000000"/>
              </a:solidFill>
              <a:effectLst/>
              <a:latin typeface="+mn-lt"/>
              <a:ea typeface="+mn-ea"/>
              <a:cs typeface="+mn-cs"/>
            </a:rPr>
            <a:t>平成２５年度</a:t>
          </a:r>
          <a:r>
            <a:rPr kumimoji="1" lang="ja-JP" altLang="en-US" sz="1100">
              <a:solidFill>
                <a:sysClr val="windowText" lastClr="000000"/>
              </a:solidFill>
              <a:effectLst/>
              <a:latin typeface="+mn-lt"/>
              <a:ea typeface="+mn-ea"/>
              <a:cs typeface="+mn-cs"/>
            </a:rPr>
            <a:t>に</a:t>
          </a:r>
          <a:r>
            <a:rPr kumimoji="1" lang="ja-JP" altLang="ja-JP" sz="1100">
              <a:solidFill>
                <a:sysClr val="windowText" lastClr="000000"/>
              </a:solidFill>
              <a:effectLst/>
              <a:latin typeface="+mn-lt"/>
              <a:ea typeface="+mn-ea"/>
              <a:cs typeface="+mn-cs"/>
            </a:rPr>
            <a:t>、国から地方公共団体への減額要請による給料カット</a:t>
          </a:r>
          <a:r>
            <a:rPr kumimoji="1" lang="ja-JP" altLang="en-US" sz="1100">
              <a:solidFill>
                <a:sysClr val="windowText" lastClr="000000"/>
              </a:solidFill>
              <a:effectLst/>
              <a:latin typeface="+mn-lt"/>
              <a:ea typeface="+mn-ea"/>
              <a:cs typeface="+mn-cs"/>
            </a:rPr>
            <a:t>を復元した影響による増が生じたことが要因である。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は人事考課制度を活用して、年功序列型の昇給制度からの脱却を図り、能力や実績を反映した給与体系への移行を積極的に進めるとともに、再任用職員の有効活用等により、５年間を目途に類似団体平均まで改善に努める。</a:t>
          </a:r>
          <a:endParaRPr lang="ja-JP" altLang="ja-JP" sz="140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31750</xdr:rowOff>
    </xdr:from>
    <xdr:to>
      <xdr:col>7</xdr:col>
      <xdr:colOff>15875</xdr:colOff>
      <xdr:row>37</xdr:row>
      <xdr:rowOff>31750</xdr:rowOff>
    </xdr:to>
    <xdr:cxnSp macro="">
      <xdr:nvCxnSpPr>
        <xdr:cNvPr id="64" name="直線コネクタ 63"/>
        <xdr:cNvCxnSpPr/>
      </xdr:nvCxnSpPr>
      <xdr:spPr>
        <a:xfrm>
          <a:off x="3987800" y="63754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146067</xdr:rowOff>
    </xdr:from>
    <xdr:ext cx="762000" cy="259045"/>
    <xdr:sp macro="" textlink="">
      <xdr:nvSpPr>
        <xdr:cNvPr id="65" name="人件費平均値テキスト"/>
        <xdr:cNvSpPr txBox="1"/>
      </xdr:nvSpPr>
      <xdr:spPr>
        <a:xfrm>
          <a:off x="4914900" y="6146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31750</xdr:rowOff>
    </xdr:from>
    <xdr:to>
      <xdr:col>5</xdr:col>
      <xdr:colOff>549275</xdr:colOff>
      <xdr:row>37</xdr:row>
      <xdr:rowOff>92710</xdr:rowOff>
    </xdr:to>
    <xdr:cxnSp macro="">
      <xdr:nvCxnSpPr>
        <xdr:cNvPr id="67" name="直線コネクタ 66"/>
        <xdr:cNvCxnSpPr/>
      </xdr:nvCxnSpPr>
      <xdr:spPr>
        <a:xfrm flipV="1">
          <a:off x="3098800" y="63754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62247</xdr:rowOff>
    </xdr:from>
    <xdr:ext cx="736600" cy="259045"/>
    <xdr:sp macro="" textlink="">
      <xdr:nvSpPr>
        <xdr:cNvPr id="69" name="テキスト ボックス 68"/>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92710</xdr:rowOff>
    </xdr:from>
    <xdr:to>
      <xdr:col>4</xdr:col>
      <xdr:colOff>346075</xdr:colOff>
      <xdr:row>37</xdr:row>
      <xdr:rowOff>138430</xdr:rowOff>
    </xdr:to>
    <xdr:cxnSp macro="">
      <xdr:nvCxnSpPr>
        <xdr:cNvPr id="70" name="直線コネクタ 69"/>
        <xdr:cNvCxnSpPr/>
      </xdr:nvCxnSpPr>
      <xdr:spPr>
        <a:xfrm flipV="1">
          <a:off x="2209800" y="64363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2" name="テキスト ボックス 71"/>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92710</xdr:rowOff>
    </xdr:from>
    <xdr:to>
      <xdr:col>3</xdr:col>
      <xdr:colOff>142875</xdr:colOff>
      <xdr:row>37</xdr:row>
      <xdr:rowOff>138430</xdr:rowOff>
    </xdr:to>
    <xdr:cxnSp macro="">
      <xdr:nvCxnSpPr>
        <xdr:cNvPr id="73" name="直線コネクタ 72"/>
        <xdr:cNvCxnSpPr/>
      </xdr:nvCxnSpPr>
      <xdr:spPr>
        <a:xfrm>
          <a:off x="1320800" y="64363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168927</xdr:rowOff>
    </xdr:from>
    <xdr:ext cx="762000" cy="259045"/>
    <xdr:sp macro="" textlink="">
      <xdr:nvSpPr>
        <xdr:cNvPr id="75" name="テキスト ボックス 74"/>
        <xdr:cNvSpPr txBox="1"/>
      </xdr:nvSpPr>
      <xdr:spPr>
        <a:xfrm>
          <a:off x="1828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146067</xdr:rowOff>
    </xdr:from>
    <xdr:ext cx="762000" cy="259045"/>
    <xdr:sp macro="" textlink="">
      <xdr:nvSpPr>
        <xdr:cNvPr id="77" name="テキスト ボックス 76"/>
        <xdr:cNvSpPr txBox="1"/>
      </xdr:nvSpPr>
      <xdr:spPr>
        <a:xfrm>
          <a:off x="939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152400</xdr:rowOff>
    </xdr:from>
    <xdr:to>
      <xdr:col>7</xdr:col>
      <xdr:colOff>66675</xdr:colOff>
      <xdr:row>37</xdr:row>
      <xdr:rowOff>82550</xdr:rowOff>
    </xdr:to>
    <xdr:sp macro="" textlink="">
      <xdr:nvSpPr>
        <xdr:cNvPr id="83" name="円/楕円 82"/>
        <xdr:cNvSpPr/>
      </xdr:nvSpPr>
      <xdr:spPr>
        <a:xfrm>
          <a:off x="47752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124477</xdr:rowOff>
    </xdr:from>
    <xdr:ext cx="762000" cy="259045"/>
    <xdr:sp macro="" textlink="">
      <xdr:nvSpPr>
        <xdr:cNvPr id="84" name="人件費該当値テキスト"/>
        <xdr:cNvSpPr txBox="1"/>
      </xdr:nvSpPr>
      <xdr:spPr>
        <a:xfrm>
          <a:off x="49149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152400</xdr:rowOff>
    </xdr:from>
    <xdr:to>
      <xdr:col>5</xdr:col>
      <xdr:colOff>600075</xdr:colOff>
      <xdr:row>37</xdr:row>
      <xdr:rowOff>82550</xdr:rowOff>
    </xdr:to>
    <xdr:sp macro="" textlink="">
      <xdr:nvSpPr>
        <xdr:cNvPr id="85" name="円/楕円 84"/>
        <xdr:cNvSpPr/>
      </xdr:nvSpPr>
      <xdr:spPr>
        <a:xfrm>
          <a:off x="3937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67327</xdr:rowOff>
    </xdr:from>
    <xdr:ext cx="736600" cy="259045"/>
    <xdr:sp macro="" textlink="">
      <xdr:nvSpPr>
        <xdr:cNvPr id="86" name="テキスト ボックス 85"/>
        <xdr:cNvSpPr txBox="1"/>
      </xdr:nvSpPr>
      <xdr:spPr>
        <a:xfrm>
          <a:off x="3606800" y="641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41910</xdr:rowOff>
    </xdr:from>
    <xdr:to>
      <xdr:col>4</xdr:col>
      <xdr:colOff>396875</xdr:colOff>
      <xdr:row>37</xdr:row>
      <xdr:rowOff>143510</xdr:rowOff>
    </xdr:to>
    <xdr:sp macro="" textlink="">
      <xdr:nvSpPr>
        <xdr:cNvPr id="87" name="円/楕円 86"/>
        <xdr:cNvSpPr/>
      </xdr:nvSpPr>
      <xdr:spPr>
        <a:xfrm>
          <a:off x="3048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128287</xdr:rowOff>
    </xdr:from>
    <xdr:ext cx="762000" cy="259045"/>
    <xdr:sp macro="" textlink="">
      <xdr:nvSpPr>
        <xdr:cNvPr id="88" name="テキスト ボックス 87"/>
        <xdr:cNvSpPr txBox="1"/>
      </xdr:nvSpPr>
      <xdr:spPr>
        <a:xfrm>
          <a:off x="2717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87630</xdr:rowOff>
    </xdr:from>
    <xdr:to>
      <xdr:col>3</xdr:col>
      <xdr:colOff>193675</xdr:colOff>
      <xdr:row>38</xdr:row>
      <xdr:rowOff>17780</xdr:rowOff>
    </xdr:to>
    <xdr:sp macro="" textlink="">
      <xdr:nvSpPr>
        <xdr:cNvPr id="89" name="円/楕円 88"/>
        <xdr:cNvSpPr/>
      </xdr:nvSpPr>
      <xdr:spPr>
        <a:xfrm>
          <a:off x="2159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2557</xdr:rowOff>
    </xdr:from>
    <xdr:ext cx="762000" cy="259045"/>
    <xdr:sp macro="" textlink="">
      <xdr:nvSpPr>
        <xdr:cNvPr id="90" name="テキスト ボックス 89"/>
        <xdr:cNvSpPr txBox="1"/>
      </xdr:nvSpPr>
      <xdr:spPr>
        <a:xfrm>
          <a:off x="1828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41910</xdr:rowOff>
    </xdr:from>
    <xdr:to>
      <xdr:col>1</xdr:col>
      <xdr:colOff>676275</xdr:colOff>
      <xdr:row>37</xdr:row>
      <xdr:rowOff>143510</xdr:rowOff>
    </xdr:to>
    <xdr:sp macro="" textlink="">
      <xdr:nvSpPr>
        <xdr:cNvPr id="91" name="円/楕円 90"/>
        <xdr:cNvSpPr/>
      </xdr:nvSpPr>
      <xdr:spPr>
        <a:xfrm>
          <a:off x="1270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128287</xdr:rowOff>
    </xdr:from>
    <xdr:ext cx="762000" cy="259045"/>
    <xdr:sp macro="" textlink="">
      <xdr:nvSpPr>
        <xdr:cNvPr id="92" name="テキスト ボックス 91"/>
        <xdr:cNvSpPr txBox="1"/>
      </xdr:nvSpPr>
      <xdr:spPr>
        <a:xfrm>
          <a:off x="939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物件費は、</a:t>
          </a:r>
          <a:r>
            <a:rPr kumimoji="1" lang="ja-JP" altLang="en-US" sz="1100">
              <a:solidFill>
                <a:sysClr val="windowText" lastClr="000000"/>
              </a:solidFill>
              <a:effectLst/>
              <a:latin typeface="+mn-lt"/>
              <a:ea typeface="+mn-ea"/>
              <a:cs typeface="+mn-cs"/>
            </a:rPr>
            <a:t>平成２５年度</a:t>
          </a:r>
          <a:r>
            <a:rPr kumimoji="1" lang="ja-JP" altLang="ja-JP" sz="1100">
              <a:solidFill>
                <a:sysClr val="windowText" lastClr="000000"/>
              </a:solidFill>
              <a:effectLst/>
              <a:latin typeface="+mn-lt"/>
              <a:ea typeface="+mn-ea"/>
              <a:cs typeface="+mn-cs"/>
            </a:rPr>
            <a:t>と比較して、</a:t>
          </a:r>
          <a:r>
            <a:rPr kumimoji="1" lang="ja-JP" altLang="en-US" sz="1100">
              <a:solidFill>
                <a:sysClr val="windowText" lastClr="000000"/>
              </a:solidFill>
              <a:effectLst/>
              <a:latin typeface="+mn-lt"/>
              <a:ea typeface="+mn-ea"/>
              <a:cs typeface="+mn-cs"/>
            </a:rPr>
            <a:t>０．１</a:t>
          </a:r>
          <a:r>
            <a:rPr kumimoji="1" lang="ja-JP" altLang="ja-JP" sz="1100">
              <a:solidFill>
                <a:sysClr val="windowText" lastClr="000000"/>
              </a:solidFill>
              <a:effectLst/>
              <a:latin typeface="+mn-lt"/>
              <a:ea typeface="+mn-ea"/>
              <a:cs typeface="+mn-cs"/>
            </a:rPr>
            <a:t>％増</a:t>
          </a:r>
          <a:r>
            <a:rPr kumimoji="1" lang="ja-JP" altLang="en-US" sz="1100">
              <a:solidFill>
                <a:sysClr val="windowText" lastClr="000000"/>
              </a:solidFill>
              <a:effectLst/>
              <a:latin typeface="+mn-lt"/>
              <a:ea typeface="+mn-ea"/>
              <a:cs typeface="+mn-cs"/>
            </a:rPr>
            <a:t>の８．５％とほぼ横ばいであり</a:t>
          </a:r>
          <a:r>
            <a:rPr kumimoji="1" lang="ja-JP" altLang="ja-JP" sz="1100">
              <a:solidFill>
                <a:sysClr val="windowText" lastClr="000000"/>
              </a:solidFill>
              <a:effectLst/>
              <a:latin typeface="+mn-lt"/>
              <a:ea typeface="+mn-ea"/>
              <a:cs typeface="+mn-cs"/>
            </a:rPr>
            <a:t>、類似団体平均等と比較</a:t>
          </a:r>
          <a:r>
            <a:rPr kumimoji="1" lang="ja-JP" altLang="en-US" sz="1100">
              <a:solidFill>
                <a:sysClr val="windowText" lastClr="000000"/>
              </a:solidFill>
              <a:effectLst/>
              <a:latin typeface="+mn-lt"/>
              <a:ea typeface="+mn-ea"/>
              <a:cs typeface="+mn-cs"/>
            </a:rPr>
            <a:t>しても</a:t>
          </a:r>
          <a:r>
            <a:rPr kumimoji="1" lang="ja-JP" altLang="ja-JP" sz="1100">
              <a:solidFill>
                <a:sysClr val="windowText" lastClr="000000"/>
              </a:solidFill>
              <a:effectLst/>
              <a:latin typeface="+mn-lt"/>
              <a:ea typeface="+mn-ea"/>
              <a:cs typeface="+mn-cs"/>
            </a:rPr>
            <a:t>、大きく下回っている状況である。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物件費においては、特に消耗品類や複写機使用料等で、入札契約や発注形態等の見直しを積極的に行い、低コストでの契約を実現している。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物件費の増加は、経常収支比率の大きな要因となるため、施設に係る光熱水費や修繕料等の抑制を図る上でも、業務内容の見直しを行い、施設の統廃合を推し進める必要がある。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今後も経常経費の歳出削減に努め、、低コストで質の高い行政サービスの提供を目指した行財政改革を進める。</a:t>
          </a:r>
          <a:endParaRPr lang="ja-JP" altLang="ja-JP" sz="14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81280</xdr:rowOff>
    </xdr:from>
    <xdr:to>
      <xdr:col>24</xdr:col>
      <xdr:colOff>31750</xdr:colOff>
      <xdr:row>14</xdr:row>
      <xdr:rowOff>88900</xdr:rowOff>
    </xdr:to>
    <xdr:cxnSp macro="">
      <xdr:nvCxnSpPr>
        <xdr:cNvPr id="125" name="直線コネクタ 124"/>
        <xdr:cNvCxnSpPr/>
      </xdr:nvCxnSpPr>
      <xdr:spPr>
        <a:xfrm>
          <a:off x="15671800" y="24815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6"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161290</xdr:rowOff>
    </xdr:from>
    <xdr:to>
      <xdr:col>22</xdr:col>
      <xdr:colOff>565150</xdr:colOff>
      <xdr:row>14</xdr:row>
      <xdr:rowOff>81280</xdr:rowOff>
    </xdr:to>
    <xdr:cxnSp macro="">
      <xdr:nvCxnSpPr>
        <xdr:cNvPr id="128" name="直線コネクタ 127"/>
        <xdr:cNvCxnSpPr/>
      </xdr:nvCxnSpPr>
      <xdr:spPr>
        <a:xfrm>
          <a:off x="14782800" y="23901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30" name="テキスト ボックス 129"/>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161290</xdr:rowOff>
    </xdr:from>
    <xdr:to>
      <xdr:col>21</xdr:col>
      <xdr:colOff>361950</xdr:colOff>
      <xdr:row>14</xdr:row>
      <xdr:rowOff>50800</xdr:rowOff>
    </xdr:to>
    <xdr:cxnSp macro="">
      <xdr:nvCxnSpPr>
        <xdr:cNvPr id="131" name="直線コネクタ 130"/>
        <xdr:cNvCxnSpPr/>
      </xdr:nvCxnSpPr>
      <xdr:spPr>
        <a:xfrm flipV="1">
          <a:off x="13893800" y="23901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33" name="テキスト ボックス 132"/>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12700</xdr:rowOff>
    </xdr:from>
    <xdr:to>
      <xdr:col>20</xdr:col>
      <xdr:colOff>158750</xdr:colOff>
      <xdr:row>14</xdr:row>
      <xdr:rowOff>50800</xdr:rowOff>
    </xdr:to>
    <xdr:cxnSp macro="">
      <xdr:nvCxnSpPr>
        <xdr:cNvPr id="134" name="直線コネクタ 133"/>
        <xdr:cNvCxnSpPr/>
      </xdr:nvCxnSpPr>
      <xdr:spPr>
        <a:xfrm>
          <a:off x="13004800" y="2413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6" name="テキスト ボックス 135"/>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40657</xdr:rowOff>
    </xdr:from>
    <xdr:ext cx="762000" cy="259045"/>
    <xdr:sp macro="" textlink="">
      <xdr:nvSpPr>
        <xdr:cNvPr id="138" name="テキスト ボックス 137"/>
        <xdr:cNvSpPr txBox="1"/>
      </xdr:nvSpPr>
      <xdr:spPr>
        <a:xfrm>
          <a:off x="12623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38100</xdr:rowOff>
    </xdr:from>
    <xdr:to>
      <xdr:col>24</xdr:col>
      <xdr:colOff>82550</xdr:colOff>
      <xdr:row>14</xdr:row>
      <xdr:rowOff>139700</xdr:rowOff>
    </xdr:to>
    <xdr:sp macro="" textlink="">
      <xdr:nvSpPr>
        <xdr:cNvPr id="144" name="円/楕円 143"/>
        <xdr:cNvSpPr/>
      </xdr:nvSpPr>
      <xdr:spPr>
        <a:xfrm>
          <a:off x="16459200" y="24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54627</xdr:rowOff>
    </xdr:from>
    <xdr:ext cx="762000" cy="259045"/>
    <xdr:sp macro="" textlink="">
      <xdr:nvSpPr>
        <xdr:cNvPr id="145" name="物件費該当値テキスト"/>
        <xdr:cNvSpPr txBox="1"/>
      </xdr:nvSpPr>
      <xdr:spPr>
        <a:xfrm>
          <a:off x="165989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30480</xdr:rowOff>
    </xdr:from>
    <xdr:to>
      <xdr:col>22</xdr:col>
      <xdr:colOff>615950</xdr:colOff>
      <xdr:row>14</xdr:row>
      <xdr:rowOff>132080</xdr:rowOff>
    </xdr:to>
    <xdr:sp macro="" textlink="">
      <xdr:nvSpPr>
        <xdr:cNvPr id="146" name="円/楕円 145"/>
        <xdr:cNvSpPr/>
      </xdr:nvSpPr>
      <xdr:spPr>
        <a:xfrm>
          <a:off x="15621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142257</xdr:rowOff>
    </xdr:from>
    <xdr:ext cx="736600" cy="259045"/>
    <xdr:sp macro="" textlink="">
      <xdr:nvSpPr>
        <xdr:cNvPr id="147" name="テキスト ボックス 146"/>
        <xdr:cNvSpPr txBox="1"/>
      </xdr:nvSpPr>
      <xdr:spPr>
        <a:xfrm>
          <a:off x="15290800" y="219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110490</xdr:rowOff>
    </xdr:from>
    <xdr:to>
      <xdr:col>21</xdr:col>
      <xdr:colOff>412750</xdr:colOff>
      <xdr:row>14</xdr:row>
      <xdr:rowOff>40640</xdr:rowOff>
    </xdr:to>
    <xdr:sp macro="" textlink="">
      <xdr:nvSpPr>
        <xdr:cNvPr id="148" name="円/楕円 147"/>
        <xdr:cNvSpPr/>
      </xdr:nvSpPr>
      <xdr:spPr>
        <a:xfrm>
          <a:off x="14732000" y="233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50817</xdr:rowOff>
    </xdr:from>
    <xdr:ext cx="762000" cy="259045"/>
    <xdr:sp macro="" textlink="">
      <xdr:nvSpPr>
        <xdr:cNvPr id="149" name="テキスト ボックス 148"/>
        <xdr:cNvSpPr txBox="1"/>
      </xdr:nvSpPr>
      <xdr:spPr>
        <a:xfrm>
          <a:off x="14401800" y="21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0</xdr:rowOff>
    </xdr:from>
    <xdr:to>
      <xdr:col>20</xdr:col>
      <xdr:colOff>209550</xdr:colOff>
      <xdr:row>14</xdr:row>
      <xdr:rowOff>101600</xdr:rowOff>
    </xdr:to>
    <xdr:sp macro="" textlink="">
      <xdr:nvSpPr>
        <xdr:cNvPr id="150" name="円/楕円 149"/>
        <xdr:cNvSpPr/>
      </xdr:nvSpPr>
      <xdr:spPr>
        <a:xfrm>
          <a:off x="13843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111777</xdr:rowOff>
    </xdr:from>
    <xdr:ext cx="762000" cy="259045"/>
    <xdr:sp macro="" textlink="">
      <xdr:nvSpPr>
        <xdr:cNvPr id="151" name="テキスト ボックス 150"/>
        <xdr:cNvSpPr txBox="1"/>
      </xdr:nvSpPr>
      <xdr:spPr>
        <a:xfrm>
          <a:off x="13512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52" name="円/楕円 151"/>
        <xdr:cNvSpPr/>
      </xdr:nvSpPr>
      <xdr:spPr>
        <a:xfrm>
          <a:off x="129540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73677</xdr:rowOff>
    </xdr:from>
    <xdr:ext cx="762000" cy="259045"/>
    <xdr:sp macro="" textlink="">
      <xdr:nvSpPr>
        <xdr:cNvPr id="153" name="テキスト ボックス 152"/>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平成２</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年度から０．</a:t>
          </a:r>
          <a:r>
            <a:rPr kumimoji="1" lang="ja-JP" altLang="en-US" sz="1100">
              <a:solidFill>
                <a:sysClr val="windowText" lastClr="000000"/>
              </a:solidFill>
              <a:effectLst/>
              <a:latin typeface="+mn-lt"/>
              <a:ea typeface="+mn-ea"/>
              <a:cs typeface="+mn-cs"/>
            </a:rPr>
            <a:t>８</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上昇</a:t>
          </a:r>
          <a:r>
            <a:rPr kumimoji="1" lang="ja-JP" altLang="ja-JP" sz="1100">
              <a:solidFill>
                <a:sysClr val="windowText" lastClr="000000"/>
              </a:solidFill>
              <a:effectLst/>
              <a:latin typeface="+mn-lt"/>
              <a:ea typeface="+mn-ea"/>
              <a:cs typeface="+mn-cs"/>
            </a:rPr>
            <a:t>し、</a:t>
          </a:r>
          <a:r>
            <a:rPr kumimoji="1" lang="ja-JP" altLang="en-US" sz="1100">
              <a:solidFill>
                <a:sysClr val="windowText" lastClr="000000"/>
              </a:solidFill>
              <a:effectLst/>
              <a:latin typeface="+mn-lt"/>
              <a:ea typeface="+mn-ea"/>
              <a:cs typeface="+mn-cs"/>
            </a:rPr>
            <a:t>９．３</a:t>
          </a:r>
          <a:r>
            <a:rPr kumimoji="1" lang="ja-JP" altLang="ja-JP" sz="1100">
              <a:solidFill>
                <a:sysClr val="windowText" lastClr="000000"/>
              </a:solidFill>
              <a:effectLst/>
              <a:latin typeface="+mn-lt"/>
              <a:ea typeface="+mn-ea"/>
              <a:cs typeface="+mn-cs"/>
            </a:rPr>
            <a:t>％と</a:t>
          </a:r>
          <a:r>
            <a:rPr kumimoji="1" lang="ja-JP" altLang="en-US" sz="1100">
              <a:solidFill>
                <a:sysClr val="windowText" lastClr="000000"/>
              </a:solidFill>
              <a:effectLst/>
              <a:latin typeface="+mn-lt"/>
              <a:ea typeface="+mn-ea"/>
              <a:cs typeface="+mn-cs"/>
            </a:rPr>
            <a:t>なったが</a:t>
          </a:r>
          <a:r>
            <a:rPr kumimoji="1" lang="ja-JP" altLang="ja-JP" sz="1100">
              <a:solidFill>
                <a:sysClr val="windowText" lastClr="000000"/>
              </a:solidFill>
              <a:effectLst/>
              <a:latin typeface="+mn-lt"/>
              <a:ea typeface="+mn-ea"/>
              <a:cs typeface="+mn-cs"/>
            </a:rPr>
            <a:t>、全国平均、県平均及び類似団体平均より低い状況である。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増加の主な要因としては、保育所運営負担金等の児童措置費や老人ホーム入所措置費負担金等の老人保護経費の増が挙げられる。</a:t>
          </a:r>
          <a:r>
            <a:rPr kumimoji="1" lang="ja-JP" altLang="ja-JP" sz="1100">
              <a:solidFill>
                <a:sysClr val="windowText" lastClr="000000"/>
              </a:solidFill>
              <a:effectLst/>
              <a:latin typeface="+mn-lt"/>
              <a:ea typeface="+mn-ea"/>
              <a:cs typeface="+mn-cs"/>
            </a:rPr>
            <a:t>　今後も長引く景気の低迷などの影響による生活保護費の増加、高齢化社会に伴う民生費全般の扶助費の増加などが予想されるため、資格審査等の適正化や受益者負担等の検討をしながら、財政を圧迫する扶助費の上昇傾向に歯止めをかけるよう努める。</a:t>
          </a:r>
          <a:endParaRPr lang="ja-JP" altLang="ja-JP" sz="14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88900</xdr:rowOff>
    </xdr:from>
    <xdr:to>
      <xdr:col>7</xdr:col>
      <xdr:colOff>15875</xdr:colOff>
      <xdr:row>54</xdr:row>
      <xdr:rowOff>149860</xdr:rowOff>
    </xdr:to>
    <xdr:cxnSp macro="">
      <xdr:nvCxnSpPr>
        <xdr:cNvPr id="186" name="直線コネクタ 185"/>
        <xdr:cNvCxnSpPr/>
      </xdr:nvCxnSpPr>
      <xdr:spPr>
        <a:xfrm>
          <a:off x="3987800" y="93472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88900</xdr:rowOff>
    </xdr:from>
    <xdr:to>
      <xdr:col>5</xdr:col>
      <xdr:colOff>549275</xdr:colOff>
      <xdr:row>54</xdr:row>
      <xdr:rowOff>96520</xdr:rowOff>
    </xdr:to>
    <xdr:cxnSp macro="">
      <xdr:nvCxnSpPr>
        <xdr:cNvPr id="189" name="直線コネクタ 188"/>
        <xdr:cNvCxnSpPr/>
      </xdr:nvCxnSpPr>
      <xdr:spPr>
        <a:xfrm flipV="1">
          <a:off x="3098800" y="9347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66040</xdr:rowOff>
    </xdr:from>
    <xdr:to>
      <xdr:col>4</xdr:col>
      <xdr:colOff>346075</xdr:colOff>
      <xdr:row>54</xdr:row>
      <xdr:rowOff>96520</xdr:rowOff>
    </xdr:to>
    <xdr:cxnSp macro="">
      <xdr:nvCxnSpPr>
        <xdr:cNvPr id="192" name="直線コネクタ 191"/>
        <xdr:cNvCxnSpPr/>
      </xdr:nvCxnSpPr>
      <xdr:spPr>
        <a:xfrm>
          <a:off x="2209800" y="93243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58420</xdr:rowOff>
    </xdr:from>
    <xdr:to>
      <xdr:col>3</xdr:col>
      <xdr:colOff>142875</xdr:colOff>
      <xdr:row>54</xdr:row>
      <xdr:rowOff>66040</xdr:rowOff>
    </xdr:to>
    <xdr:cxnSp macro="">
      <xdr:nvCxnSpPr>
        <xdr:cNvPr id="195" name="直線コネクタ 194"/>
        <xdr:cNvCxnSpPr/>
      </xdr:nvCxnSpPr>
      <xdr:spPr>
        <a:xfrm>
          <a:off x="1320800" y="93167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116857</xdr:rowOff>
    </xdr:from>
    <xdr:ext cx="762000" cy="259045"/>
    <xdr:sp macro="" textlink="">
      <xdr:nvSpPr>
        <xdr:cNvPr id="199" name="テキスト ボックス 198"/>
        <xdr:cNvSpPr txBox="1"/>
      </xdr:nvSpPr>
      <xdr:spPr>
        <a:xfrm>
          <a:off x="939800" y="937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99060</xdr:rowOff>
    </xdr:from>
    <xdr:to>
      <xdr:col>7</xdr:col>
      <xdr:colOff>66675</xdr:colOff>
      <xdr:row>55</xdr:row>
      <xdr:rowOff>29210</xdr:rowOff>
    </xdr:to>
    <xdr:sp macro="" textlink="">
      <xdr:nvSpPr>
        <xdr:cNvPr id="205" name="円/楕円 204"/>
        <xdr:cNvSpPr/>
      </xdr:nvSpPr>
      <xdr:spPr>
        <a:xfrm>
          <a:off x="47752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115587</xdr:rowOff>
    </xdr:from>
    <xdr:ext cx="762000" cy="259045"/>
    <xdr:sp macro="" textlink="">
      <xdr:nvSpPr>
        <xdr:cNvPr id="206" name="扶助費該当値テキスト"/>
        <xdr:cNvSpPr txBox="1"/>
      </xdr:nvSpPr>
      <xdr:spPr>
        <a:xfrm>
          <a:off x="4914900" y="920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38100</xdr:rowOff>
    </xdr:from>
    <xdr:to>
      <xdr:col>5</xdr:col>
      <xdr:colOff>600075</xdr:colOff>
      <xdr:row>54</xdr:row>
      <xdr:rowOff>139700</xdr:rowOff>
    </xdr:to>
    <xdr:sp macro="" textlink="">
      <xdr:nvSpPr>
        <xdr:cNvPr id="207" name="円/楕円 206"/>
        <xdr:cNvSpPr/>
      </xdr:nvSpPr>
      <xdr:spPr>
        <a:xfrm>
          <a:off x="3937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149877</xdr:rowOff>
    </xdr:from>
    <xdr:ext cx="736600" cy="259045"/>
    <xdr:sp macro="" textlink="">
      <xdr:nvSpPr>
        <xdr:cNvPr id="208" name="テキスト ボックス 207"/>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45720</xdr:rowOff>
    </xdr:from>
    <xdr:to>
      <xdr:col>4</xdr:col>
      <xdr:colOff>396875</xdr:colOff>
      <xdr:row>54</xdr:row>
      <xdr:rowOff>147320</xdr:rowOff>
    </xdr:to>
    <xdr:sp macro="" textlink="">
      <xdr:nvSpPr>
        <xdr:cNvPr id="209" name="円/楕円 208"/>
        <xdr:cNvSpPr/>
      </xdr:nvSpPr>
      <xdr:spPr>
        <a:xfrm>
          <a:off x="3048000" y="930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157497</xdr:rowOff>
    </xdr:from>
    <xdr:ext cx="762000" cy="259045"/>
    <xdr:sp macro="" textlink="">
      <xdr:nvSpPr>
        <xdr:cNvPr id="210" name="テキスト ボックス 209"/>
        <xdr:cNvSpPr txBox="1"/>
      </xdr:nvSpPr>
      <xdr:spPr>
        <a:xfrm>
          <a:off x="2717800" y="907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15240</xdr:rowOff>
    </xdr:from>
    <xdr:to>
      <xdr:col>3</xdr:col>
      <xdr:colOff>193675</xdr:colOff>
      <xdr:row>54</xdr:row>
      <xdr:rowOff>116840</xdr:rowOff>
    </xdr:to>
    <xdr:sp macro="" textlink="">
      <xdr:nvSpPr>
        <xdr:cNvPr id="211" name="円/楕円 210"/>
        <xdr:cNvSpPr/>
      </xdr:nvSpPr>
      <xdr:spPr>
        <a:xfrm>
          <a:off x="2159000" y="9273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127017</xdr:rowOff>
    </xdr:from>
    <xdr:ext cx="762000" cy="259045"/>
    <xdr:sp macro="" textlink="">
      <xdr:nvSpPr>
        <xdr:cNvPr id="212" name="テキスト ボックス 211"/>
        <xdr:cNvSpPr txBox="1"/>
      </xdr:nvSpPr>
      <xdr:spPr>
        <a:xfrm>
          <a:off x="1828800" y="904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xdr:rowOff>
    </xdr:from>
    <xdr:to>
      <xdr:col>1</xdr:col>
      <xdr:colOff>676275</xdr:colOff>
      <xdr:row>54</xdr:row>
      <xdr:rowOff>109220</xdr:rowOff>
    </xdr:to>
    <xdr:sp macro="" textlink="">
      <xdr:nvSpPr>
        <xdr:cNvPr id="213" name="円/楕円 212"/>
        <xdr:cNvSpPr/>
      </xdr:nvSpPr>
      <xdr:spPr>
        <a:xfrm>
          <a:off x="1270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119397</xdr:rowOff>
    </xdr:from>
    <xdr:ext cx="762000" cy="259045"/>
    <xdr:sp macro="" textlink="">
      <xdr:nvSpPr>
        <xdr:cNvPr id="214" name="テキスト ボックス 213"/>
        <xdr:cNvSpPr txBox="1"/>
      </xdr:nvSpPr>
      <xdr:spPr>
        <a:xfrm>
          <a:off x="939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平成２</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年度から０．</a:t>
          </a:r>
          <a:r>
            <a:rPr kumimoji="1" lang="ja-JP" altLang="en-US" sz="1100">
              <a:solidFill>
                <a:sysClr val="windowText" lastClr="000000"/>
              </a:solidFill>
              <a:effectLst/>
              <a:latin typeface="+mn-lt"/>
              <a:ea typeface="+mn-ea"/>
              <a:cs typeface="+mn-cs"/>
            </a:rPr>
            <a:t>９</a:t>
          </a:r>
          <a:r>
            <a:rPr kumimoji="1" lang="ja-JP" altLang="ja-JP" sz="1100">
              <a:solidFill>
                <a:sysClr val="windowText" lastClr="000000"/>
              </a:solidFill>
              <a:effectLst/>
              <a:latin typeface="+mn-lt"/>
              <a:ea typeface="+mn-ea"/>
              <a:cs typeface="+mn-cs"/>
            </a:rPr>
            <a:t>％増加し、１２．</a:t>
          </a:r>
          <a:r>
            <a:rPr kumimoji="1" lang="ja-JP" altLang="en-US" sz="1100">
              <a:solidFill>
                <a:sysClr val="windowText" lastClr="000000"/>
              </a:solidFill>
              <a:effectLst/>
              <a:latin typeface="+mn-lt"/>
              <a:ea typeface="+mn-ea"/>
              <a:cs typeface="+mn-cs"/>
            </a:rPr>
            <a:t>９</a:t>
          </a:r>
          <a:r>
            <a:rPr kumimoji="1" lang="ja-JP" altLang="ja-JP" sz="1100">
              <a:solidFill>
                <a:sysClr val="windowText" lastClr="000000"/>
              </a:solidFill>
              <a:effectLst/>
              <a:latin typeface="+mn-lt"/>
              <a:ea typeface="+mn-ea"/>
              <a:cs typeface="+mn-cs"/>
            </a:rPr>
            <a:t>％となったものの、全国平均、県平均及び類似団体平均と比較しすべて下回っている状況である。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これは、補助費等で説明したとおり繰出金のうち下水道事業への繰出金が補助費等に移行したことが主な要因として考えられる。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平成２</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年度から増加した主な要因は、国民健康保険事業会計への赤字補てん財源繰出金が約</a:t>
          </a:r>
          <a:r>
            <a:rPr kumimoji="1" lang="ja-JP" altLang="en-US" sz="1100">
              <a:solidFill>
                <a:sysClr val="windowText" lastClr="000000"/>
              </a:solidFill>
              <a:effectLst/>
              <a:latin typeface="+mn-lt"/>
              <a:ea typeface="+mn-ea"/>
              <a:cs typeface="+mn-cs"/>
            </a:rPr>
            <a:t>８</a:t>
          </a:r>
          <a:r>
            <a:rPr kumimoji="1" lang="ja-JP" altLang="ja-JP" sz="1100">
              <a:solidFill>
                <a:sysClr val="windowText" lastClr="000000"/>
              </a:solidFill>
              <a:effectLst/>
              <a:latin typeface="+mn-lt"/>
              <a:ea typeface="+mn-ea"/>
              <a:cs typeface="+mn-cs"/>
            </a:rPr>
            <a:t>千万円</a:t>
          </a:r>
          <a:r>
            <a:rPr kumimoji="1" lang="ja-JP" altLang="en-US" sz="1100">
              <a:solidFill>
                <a:sysClr val="windowText" lastClr="000000"/>
              </a:solidFill>
              <a:effectLst/>
              <a:latin typeface="+mn-lt"/>
              <a:ea typeface="+mn-ea"/>
              <a:cs typeface="+mn-cs"/>
            </a:rPr>
            <a:t>、下水道事業会計出資金が約１億２千万円</a:t>
          </a:r>
          <a:r>
            <a:rPr kumimoji="1" lang="ja-JP" altLang="ja-JP" sz="1100">
              <a:solidFill>
                <a:sysClr val="windowText" lastClr="000000"/>
              </a:solidFill>
              <a:effectLst/>
              <a:latin typeface="+mn-lt"/>
              <a:ea typeface="+mn-ea"/>
              <a:cs typeface="+mn-cs"/>
            </a:rPr>
            <a:t>増加したことが挙げられる。　繰出金は今後、増加すると予想されるため、各特別会計においては事務費削減、保険料の適正化に努め、財政健全化を図る。</a:t>
          </a:r>
          <a:endParaRPr lang="ja-JP" altLang="ja-JP" sz="1400">
            <a:solidFill>
              <a:sysClr val="windowText" lastClr="000000"/>
            </a:solidFill>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xdr:rowOff>
    </xdr:from>
    <xdr:to>
      <xdr:col>24</xdr:col>
      <xdr:colOff>31750</xdr:colOff>
      <xdr:row>56</xdr:row>
      <xdr:rowOff>81280</xdr:rowOff>
    </xdr:to>
    <xdr:cxnSp macro="">
      <xdr:nvCxnSpPr>
        <xdr:cNvPr id="247" name="直線コネクタ 246"/>
        <xdr:cNvCxnSpPr/>
      </xdr:nvCxnSpPr>
      <xdr:spPr>
        <a:xfrm>
          <a:off x="15671800" y="96139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146050</xdr:rowOff>
    </xdr:from>
    <xdr:to>
      <xdr:col>22</xdr:col>
      <xdr:colOff>565150</xdr:colOff>
      <xdr:row>56</xdr:row>
      <xdr:rowOff>12700</xdr:rowOff>
    </xdr:to>
    <xdr:cxnSp macro="">
      <xdr:nvCxnSpPr>
        <xdr:cNvPr id="250" name="直線コネクタ 249"/>
        <xdr:cNvCxnSpPr/>
      </xdr:nvCxnSpPr>
      <xdr:spPr>
        <a:xfrm>
          <a:off x="14782800" y="9575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100330</xdr:rowOff>
    </xdr:from>
    <xdr:to>
      <xdr:col>21</xdr:col>
      <xdr:colOff>361950</xdr:colOff>
      <xdr:row>55</xdr:row>
      <xdr:rowOff>146050</xdr:rowOff>
    </xdr:to>
    <xdr:cxnSp macro="">
      <xdr:nvCxnSpPr>
        <xdr:cNvPr id="253" name="直線コネクタ 252"/>
        <xdr:cNvCxnSpPr/>
      </xdr:nvCxnSpPr>
      <xdr:spPr>
        <a:xfrm>
          <a:off x="13893800" y="95300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5" name="テキスト ボックス 254"/>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62230</xdr:rowOff>
    </xdr:from>
    <xdr:to>
      <xdr:col>20</xdr:col>
      <xdr:colOff>158750</xdr:colOff>
      <xdr:row>55</xdr:row>
      <xdr:rowOff>100330</xdr:rowOff>
    </xdr:to>
    <xdr:cxnSp macro="">
      <xdr:nvCxnSpPr>
        <xdr:cNvPr id="256" name="直線コネクタ 255"/>
        <xdr:cNvCxnSpPr/>
      </xdr:nvCxnSpPr>
      <xdr:spPr>
        <a:xfrm>
          <a:off x="13004800" y="9491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60" name="テキスト ボックス 259"/>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30480</xdr:rowOff>
    </xdr:from>
    <xdr:to>
      <xdr:col>24</xdr:col>
      <xdr:colOff>82550</xdr:colOff>
      <xdr:row>56</xdr:row>
      <xdr:rowOff>132080</xdr:rowOff>
    </xdr:to>
    <xdr:sp macro="" textlink="">
      <xdr:nvSpPr>
        <xdr:cNvPr id="266" name="円/楕円 265"/>
        <xdr:cNvSpPr/>
      </xdr:nvSpPr>
      <xdr:spPr>
        <a:xfrm>
          <a:off x="164592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47007</xdr:rowOff>
    </xdr:from>
    <xdr:ext cx="762000" cy="259045"/>
    <xdr:sp macro="" textlink="">
      <xdr:nvSpPr>
        <xdr:cNvPr id="267" name="その他該当値テキスト"/>
        <xdr:cNvSpPr txBox="1"/>
      </xdr:nvSpPr>
      <xdr:spPr>
        <a:xfrm>
          <a:off x="165989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133350</xdr:rowOff>
    </xdr:from>
    <xdr:to>
      <xdr:col>22</xdr:col>
      <xdr:colOff>615950</xdr:colOff>
      <xdr:row>56</xdr:row>
      <xdr:rowOff>63500</xdr:rowOff>
    </xdr:to>
    <xdr:sp macro="" textlink="">
      <xdr:nvSpPr>
        <xdr:cNvPr id="268" name="円/楕円 267"/>
        <xdr:cNvSpPr/>
      </xdr:nvSpPr>
      <xdr:spPr>
        <a:xfrm>
          <a:off x="15621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73677</xdr:rowOff>
    </xdr:from>
    <xdr:ext cx="736600" cy="259045"/>
    <xdr:sp macro="" textlink="">
      <xdr:nvSpPr>
        <xdr:cNvPr id="269" name="テキスト ボックス 268"/>
        <xdr:cNvSpPr txBox="1"/>
      </xdr:nvSpPr>
      <xdr:spPr>
        <a:xfrm>
          <a:off x="15290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95250</xdr:rowOff>
    </xdr:from>
    <xdr:to>
      <xdr:col>21</xdr:col>
      <xdr:colOff>412750</xdr:colOff>
      <xdr:row>56</xdr:row>
      <xdr:rowOff>25400</xdr:rowOff>
    </xdr:to>
    <xdr:sp macro="" textlink="">
      <xdr:nvSpPr>
        <xdr:cNvPr id="270" name="円/楕円 269"/>
        <xdr:cNvSpPr/>
      </xdr:nvSpPr>
      <xdr:spPr>
        <a:xfrm>
          <a:off x="14732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71" name="テキスト ボックス 270"/>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49530</xdr:rowOff>
    </xdr:from>
    <xdr:to>
      <xdr:col>20</xdr:col>
      <xdr:colOff>209550</xdr:colOff>
      <xdr:row>55</xdr:row>
      <xdr:rowOff>151130</xdr:rowOff>
    </xdr:to>
    <xdr:sp macro="" textlink="">
      <xdr:nvSpPr>
        <xdr:cNvPr id="272" name="円/楕円 271"/>
        <xdr:cNvSpPr/>
      </xdr:nvSpPr>
      <xdr:spPr>
        <a:xfrm>
          <a:off x="13843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161307</xdr:rowOff>
    </xdr:from>
    <xdr:ext cx="762000" cy="259045"/>
    <xdr:sp macro="" textlink="">
      <xdr:nvSpPr>
        <xdr:cNvPr id="273" name="テキスト ボックス 272"/>
        <xdr:cNvSpPr txBox="1"/>
      </xdr:nvSpPr>
      <xdr:spPr>
        <a:xfrm>
          <a:off x="13512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11430</xdr:rowOff>
    </xdr:from>
    <xdr:to>
      <xdr:col>19</xdr:col>
      <xdr:colOff>6350</xdr:colOff>
      <xdr:row>55</xdr:row>
      <xdr:rowOff>113030</xdr:rowOff>
    </xdr:to>
    <xdr:sp macro="" textlink="">
      <xdr:nvSpPr>
        <xdr:cNvPr id="274" name="円/楕円 273"/>
        <xdr:cNvSpPr/>
      </xdr:nvSpPr>
      <xdr:spPr>
        <a:xfrm>
          <a:off x="12954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123207</xdr:rowOff>
    </xdr:from>
    <xdr:ext cx="762000" cy="259045"/>
    <xdr:sp macro="" textlink="">
      <xdr:nvSpPr>
        <xdr:cNvPr id="275" name="テキスト ボックス 274"/>
        <xdr:cNvSpPr txBox="1"/>
      </xdr:nvSpPr>
      <xdr:spPr>
        <a:xfrm>
          <a:off x="12623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平成２６年度は１２．６％と平成２５年度と比較し０．４％減少しているものの、</a:t>
          </a:r>
          <a:r>
            <a:rPr kumimoji="1" lang="ja-JP" altLang="ja-JP" sz="1100">
              <a:solidFill>
                <a:sysClr val="windowText" lastClr="000000"/>
              </a:solidFill>
              <a:effectLst/>
              <a:latin typeface="+mn-lt"/>
              <a:ea typeface="+mn-ea"/>
              <a:cs typeface="+mn-cs"/>
            </a:rPr>
            <a:t>類似団体等の平均を大きく上回っているのは、平成２１年度から下水道事業特別会計を企業会計へ移行し、繰出金が補助費等に移行したことが大きく影響している。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平成２</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a:t>
          </a:r>
          <a:r>
            <a:rPr kumimoji="1" lang="ja-JP" altLang="en-US" sz="1100">
              <a:solidFill>
                <a:sysClr val="windowText" lastClr="000000"/>
              </a:solidFill>
              <a:effectLst/>
              <a:latin typeface="+mn-lt"/>
              <a:ea typeface="+mn-ea"/>
              <a:cs typeface="+mn-cs"/>
            </a:rPr>
            <a:t>の減少</a:t>
          </a:r>
          <a:r>
            <a:rPr kumimoji="1" lang="ja-JP" altLang="ja-JP" sz="1100">
              <a:solidFill>
                <a:sysClr val="windowText" lastClr="000000"/>
              </a:solidFill>
              <a:effectLst/>
              <a:latin typeface="+mn-lt"/>
              <a:ea typeface="+mn-ea"/>
              <a:cs typeface="+mn-cs"/>
            </a:rPr>
            <a:t>の要因としては、</a:t>
          </a:r>
          <a:r>
            <a:rPr kumimoji="1" lang="ja-JP" altLang="en-US" sz="1100">
              <a:solidFill>
                <a:sysClr val="windowText" lastClr="000000"/>
              </a:solidFill>
              <a:effectLst/>
              <a:latin typeface="+mn-lt"/>
              <a:ea typeface="+mn-ea"/>
              <a:cs typeface="+mn-cs"/>
            </a:rPr>
            <a:t>この下水道事業会計補助金が約１億５千万円減少した</a:t>
          </a:r>
          <a:r>
            <a:rPr kumimoji="1" lang="ja-JP" altLang="ja-JP" sz="1100">
              <a:solidFill>
                <a:sysClr val="windowText" lastClr="000000"/>
              </a:solidFill>
              <a:effectLst/>
              <a:latin typeface="+mn-lt"/>
              <a:ea typeface="+mn-ea"/>
              <a:cs typeface="+mn-cs"/>
            </a:rPr>
            <a:t>ことが挙げられる。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平成１８年度以降、補助金交付の適正化を図っているが、今後も交付要綱の見直しによる経費縮減（市単独補助金については１０％削減）や、公営事業会計等の繰出（補助）先の財政状況の把握や健全化を図り、歳出抑制に努める。</a:t>
          </a:r>
          <a:endParaRPr lang="ja-JP" altLang="ja-JP" sz="14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131572</xdr:rowOff>
    </xdr:from>
    <xdr:to>
      <xdr:col>24</xdr:col>
      <xdr:colOff>31750</xdr:colOff>
      <xdr:row>36</xdr:row>
      <xdr:rowOff>149860</xdr:rowOff>
    </xdr:to>
    <xdr:cxnSp macro="">
      <xdr:nvCxnSpPr>
        <xdr:cNvPr id="305" name="直線コネクタ 304"/>
        <xdr:cNvCxnSpPr/>
      </xdr:nvCxnSpPr>
      <xdr:spPr>
        <a:xfrm flipV="1">
          <a:off x="15671800" y="630377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145288</xdr:rowOff>
    </xdr:from>
    <xdr:to>
      <xdr:col>22</xdr:col>
      <xdr:colOff>565150</xdr:colOff>
      <xdr:row>36</xdr:row>
      <xdr:rowOff>149860</xdr:rowOff>
    </xdr:to>
    <xdr:cxnSp macro="">
      <xdr:nvCxnSpPr>
        <xdr:cNvPr id="308" name="直線コネクタ 307"/>
        <xdr:cNvCxnSpPr/>
      </xdr:nvCxnSpPr>
      <xdr:spPr>
        <a:xfrm>
          <a:off x="14782800" y="63174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145288</xdr:rowOff>
    </xdr:from>
    <xdr:to>
      <xdr:col>21</xdr:col>
      <xdr:colOff>361950</xdr:colOff>
      <xdr:row>37</xdr:row>
      <xdr:rowOff>83566</xdr:rowOff>
    </xdr:to>
    <xdr:cxnSp macro="">
      <xdr:nvCxnSpPr>
        <xdr:cNvPr id="311" name="直線コネクタ 310"/>
        <xdr:cNvCxnSpPr/>
      </xdr:nvCxnSpPr>
      <xdr:spPr>
        <a:xfrm flipV="1">
          <a:off x="13893800" y="631748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83566</xdr:rowOff>
    </xdr:from>
    <xdr:to>
      <xdr:col>20</xdr:col>
      <xdr:colOff>158750</xdr:colOff>
      <xdr:row>37</xdr:row>
      <xdr:rowOff>110998</xdr:rowOff>
    </xdr:to>
    <xdr:cxnSp macro="">
      <xdr:nvCxnSpPr>
        <xdr:cNvPr id="314" name="直線コネクタ 313"/>
        <xdr:cNvCxnSpPr/>
      </xdr:nvCxnSpPr>
      <xdr:spPr>
        <a:xfrm flipV="1">
          <a:off x="13004800" y="642721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101109</xdr:rowOff>
    </xdr:from>
    <xdr:ext cx="762000" cy="259045"/>
    <xdr:sp macro="" textlink="">
      <xdr:nvSpPr>
        <xdr:cNvPr id="318" name="テキスト ボックス 317"/>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80772</xdr:rowOff>
    </xdr:from>
    <xdr:to>
      <xdr:col>24</xdr:col>
      <xdr:colOff>82550</xdr:colOff>
      <xdr:row>37</xdr:row>
      <xdr:rowOff>10922</xdr:rowOff>
    </xdr:to>
    <xdr:sp macro="" textlink="">
      <xdr:nvSpPr>
        <xdr:cNvPr id="324" name="円/楕円 323"/>
        <xdr:cNvSpPr/>
      </xdr:nvSpPr>
      <xdr:spPr>
        <a:xfrm>
          <a:off x="164592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52849</xdr:rowOff>
    </xdr:from>
    <xdr:ext cx="762000" cy="259045"/>
    <xdr:sp macro="" textlink="">
      <xdr:nvSpPr>
        <xdr:cNvPr id="325" name="補助費等該当値テキスト"/>
        <xdr:cNvSpPr txBox="1"/>
      </xdr:nvSpPr>
      <xdr:spPr>
        <a:xfrm>
          <a:off x="16598900" y="622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99060</xdr:rowOff>
    </xdr:from>
    <xdr:to>
      <xdr:col>22</xdr:col>
      <xdr:colOff>615950</xdr:colOff>
      <xdr:row>37</xdr:row>
      <xdr:rowOff>29210</xdr:rowOff>
    </xdr:to>
    <xdr:sp macro="" textlink="">
      <xdr:nvSpPr>
        <xdr:cNvPr id="326" name="円/楕円 325"/>
        <xdr:cNvSpPr/>
      </xdr:nvSpPr>
      <xdr:spPr>
        <a:xfrm>
          <a:off x="15621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27" name="テキスト ボックス 326"/>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94488</xdr:rowOff>
    </xdr:from>
    <xdr:to>
      <xdr:col>21</xdr:col>
      <xdr:colOff>412750</xdr:colOff>
      <xdr:row>37</xdr:row>
      <xdr:rowOff>24638</xdr:rowOff>
    </xdr:to>
    <xdr:sp macro="" textlink="">
      <xdr:nvSpPr>
        <xdr:cNvPr id="328" name="円/楕円 327"/>
        <xdr:cNvSpPr/>
      </xdr:nvSpPr>
      <xdr:spPr>
        <a:xfrm>
          <a:off x="14732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9415</xdr:rowOff>
    </xdr:from>
    <xdr:ext cx="762000" cy="259045"/>
    <xdr:sp macro="" textlink="">
      <xdr:nvSpPr>
        <xdr:cNvPr id="329" name="テキスト ボックス 328"/>
        <xdr:cNvSpPr txBox="1"/>
      </xdr:nvSpPr>
      <xdr:spPr>
        <a:xfrm>
          <a:off x="14401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32766</xdr:rowOff>
    </xdr:from>
    <xdr:to>
      <xdr:col>20</xdr:col>
      <xdr:colOff>209550</xdr:colOff>
      <xdr:row>37</xdr:row>
      <xdr:rowOff>134366</xdr:rowOff>
    </xdr:to>
    <xdr:sp macro="" textlink="">
      <xdr:nvSpPr>
        <xdr:cNvPr id="330" name="円/楕円 329"/>
        <xdr:cNvSpPr/>
      </xdr:nvSpPr>
      <xdr:spPr>
        <a:xfrm>
          <a:off x="13843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119143</xdr:rowOff>
    </xdr:from>
    <xdr:ext cx="762000" cy="259045"/>
    <xdr:sp macro="" textlink="">
      <xdr:nvSpPr>
        <xdr:cNvPr id="331" name="テキスト ボックス 330"/>
        <xdr:cNvSpPr txBox="1"/>
      </xdr:nvSpPr>
      <xdr:spPr>
        <a:xfrm>
          <a:off x="13512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60198</xdr:rowOff>
    </xdr:from>
    <xdr:to>
      <xdr:col>19</xdr:col>
      <xdr:colOff>6350</xdr:colOff>
      <xdr:row>37</xdr:row>
      <xdr:rowOff>161798</xdr:rowOff>
    </xdr:to>
    <xdr:sp macro="" textlink="">
      <xdr:nvSpPr>
        <xdr:cNvPr id="332" name="円/楕円 331"/>
        <xdr:cNvSpPr/>
      </xdr:nvSpPr>
      <xdr:spPr>
        <a:xfrm>
          <a:off x="12954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146575</xdr:rowOff>
    </xdr:from>
    <xdr:ext cx="762000" cy="259045"/>
    <xdr:sp macro="" textlink="">
      <xdr:nvSpPr>
        <xdr:cNvPr id="333" name="テキスト ボックス 332"/>
        <xdr:cNvSpPr txBox="1"/>
      </xdr:nvSpPr>
      <xdr:spPr>
        <a:xfrm>
          <a:off x="12623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平成２３年度以降</a:t>
          </a:r>
          <a:r>
            <a:rPr kumimoji="1" lang="ja-JP" altLang="en-US" sz="1100">
              <a:solidFill>
                <a:sysClr val="windowText" lastClr="000000"/>
              </a:solidFill>
              <a:effectLst/>
              <a:latin typeface="+mn-lt"/>
              <a:ea typeface="+mn-ea"/>
              <a:cs typeface="+mn-cs"/>
            </a:rPr>
            <a:t>ほぼ</a:t>
          </a:r>
          <a:r>
            <a:rPr kumimoji="1" lang="ja-JP" altLang="ja-JP" sz="1100">
              <a:solidFill>
                <a:sysClr val="windowText" lastClr="000000"/>
              </a:solidFill>
              <a:effectLst/>
              <a:latin typeface="+mn-lt"/>
              <a:ea typeface="+mn-ea"/>
              <a:cs typeface="+mn-cs"/>
            </a:rPr>
            <a:t>同水準で推移しており、平成２</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年度について</a:t>
          </a:r>
          <a:r>
            <a:rPr kumimoji="1" lang="ja-JP" altLang="en-US" sz="1100">
              <a:solidFill>
                <a:sysClr val="windowText" lastClr="000000"/>
              </a:solidFill>
              <a:effectLst/>
              <a:latin typeface="+mn-lt"/>
              <a:ea typeface="+mn-ea"/>
              <a:cs typeface="+mn-cs"/>
            </a:rPr>
            <a:t>も</a:t>
          </a:r>
          <a:r>
            <a:rPr kumimoji="1" lang="ja-JP" altLang="ja-JP" sz="1100">
              <a:solidFill>
                <a:sysClr val="windowText" lastClr="000000"/>
              </a:solidFill>
              <a:effectLst/>
              <a:latin typeface="+mn-lt"/>
              <a:ea typeface="+mn-ea"/>
              <a:cs typeface="+mn-cs"/>
            </a:rPr>
            <a:t>、前年度</a:t>
          </a:r>
          <a:r>
            <a:rPr kumimoji="1" lang="ja-JP" altLang="en-US" sz="1100">
              <a:solidFill>
                <a:sysClr val="windowText" lastClr="000000"/>
              </a:solidFill>
              <a:effectLst/>
              <a:latin typeface="+mn-lt"/>
              <a:ea typeface="+mn-ea"/>
              <a:cs typeface="+mn-cs"/>
            </a:rPr>
            <a:t>同様の</a:t>
          </a:r>
          <a:r>
            <a:rPr kumimoji="1" lang="ja-JP" altLang="ja-JP" sz="1100">
              <a:solidFill>
                <a:sysClr val="windowText" lastClr="000000"/>
              </a:solidFill>
              <a:effectLst/>
              <a:latin typeface="+mn-lt"/>
              <a:ea typeface="+mn-ea"/>
              <a:cs typeface="+mn-cs"/>
            </a:rPr>
            <a:t>２０．３％と</a:t>
          </a:r>
          <a:r>
            <a:rPr kumimoji="1" lang="ja-JP" altLang="en-US" sz="1100">
              <a:solidFill>
                <a:sysClr val="windowText" lastClr="000000"/>
              </a:solidFill>
              <a:effectLst/>
              <a:latin typeface="+mn-lt"/>
              <a:ea typeface="+mn-ea"/>
              <a:cs typeface="+mn-cs"/>
            </a:rPr>
            <a:t>なっている。</a:t>
          </a:r>
        </a:p>
        <a:p>
          <a:r>
            <a:rPr kumimoji="1" lang="ja-JP" altLang="en-US" sz="1100">
              <a:solidFill>
                <a:sysClr val="windowText" lastClr="000000"/>
              </a:solidFill>
              <a:effectLst/>
              <a:latin typeface="+mn-lt"/>
              <a:ea typeface="+mn-ea"/>
              <a:cs typeface="+mn-cs"/>
            </a:rPr>
            <a:t>　依然として、</a:t>
          </a:r>
          <a:r>
            <a:rPr kumimoji="1" lang="ja-JP" altLang="ja-JP" sz="1100">
              <a:solidFill>
                <a:sysClr val="windowText" lastClr="000000"/>
              </a:solidFill>
              <a:effectLst/>
              <a:latin typeface="+mn-lt"/>
              <a:ea typeface="+mn-ea"/>
              <a:cs typeface="+mn-cs"/>
            </a:rPr>
            <a:t>全国平均や県平均及び類似団体平均と比較した場合、大きく上回っている状況である。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要因としては、普通建設事業費に係る起債（合併特例債）の元金償還の開始等が</a:t>
          </a:r>
          <a:r>
            <a:rPr kumimoji="1" lang="ja-JP" altLang="en-US" sz="1100">
              <a:solidFill>
                <a:sysClr val="windowText" lastClr="000000"/>
              </a:solidFill>
              <a:effectLst/>
              <a:latin typeface="+mn-lt"/>
              <a:ea typeface="+mn-ea"/>
              <a:cs typeface="+mn-cs"/>
            </a:rPr>
            <a:t>大きく</a:t>
          </a:r>
          <a:r>
            <a:rPr kumimoji="1" lang="ja-JP" altLang="ja-JP" sz="1100">
              <a:solidFill>
                <a:sysClr val="windowText" lastClr="000000"/>
              </a:solidFill>
              <a:effectLst/>
              <a:latin typeface="+mn-lt"/>
              <a:ea typeface="+mn-ea"/>
              <a:cs typeface="+mn-cs"/>
            </a:rPr>
            <a:t>影響している。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は耐震改修事業や戸馳大橋架替事業、駅周辺整備事業等、大型建設事業が控えていることから比率の悪化が懸念されるが、建設事業計画のさらなる見直しや起債発行額の抑制により、県平均まで近づくよう努める。</a:t>
          </a:r>
          <a:endParaRPr lang="ja-JP" altLang="ja-JP" sz="1400">
            <a:solidFill>
              <a:sysClr val="windowText" lastClr="000000"/>
            </a:solidFill>
            <a:effectLst/>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140715</xdr:rowOff>
    </xdr:from>
    <xdr:to>
      <xdr:col>7</xdr:col>
      <xdr:colOff>15875</xdr:colOff>
      <xdr:row>78</xdr:row>
      <xdr:rowOff>140715</xdr:rowOff>
    </xdr:to>
    <xdr:cxnSp macro="">
      <xdr:nvCxnSpPr>
        <xdr:cNvPr id="363" name="直線コネクタ 362"/>
        <xdr:cNvCxnSpPr/>
      </xdr:nvCxnSpPr>
      <xdr:spPr>
        <a:xfrm>
          <a:off x="3987800" y="135138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140715</xdr:rowOff>
    </xdr:from>
    <xdr:to>
      <xdr:col>5</xdr:col>
      <xdr:colOff>549275</xdr:colOff>
      <xdr:row>78</xdr:row>
      <xdr:rowOff>145287</xdr:rowOff>
    </xdr:to>
    <xdr:cxnSp macro="">
      <xdr:nvCxnSpPr>
        <xdr:cNvPr id="366" name="直線コネクタ 365"/>
        <xdr:cNvCxnSpPr/>
      </xdr:nvCxnSpPr>
      <xdr:spPr>
        <a:xfrm flipV="1">
          <a:off x="3098800" y="135138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140715</xdr:rowOff>
    </xdr:from>
    <xdr:to>
      <xdr:col>4</xdr:col>
      <xdr:colOff>346075</xdr:colOff>
      <xdr:row>78</xdr:row>
      <xdr:rowOff>145287</xdr:rowOff>
    </xdr:to>
    <xdr:cxnSp macro="">
      <xdr:nvCxnSpPr>
        <xdr:cNvPr id="369" name="直線コネクタ 368"/>
        <xdr:cNvCxnSpPr/>
      </xdr:nvCxnSpPr>
      <xdr:spPr>
        <a:xfrm>
          <a:off x="2209800" y="135138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104139</xdr:rowOff>
    </xdr:from>
    <xdr:to>
      <xdr:col>3</xdr:col>
      <xdr:colOff>142875</xdr:colOff>
      <xdr:row>78</xdr:row>
      <xdr:rowOff>140715</xdr:rowOff>
    </xdr:to>
    <xdr:cxnSp macro="">
      <xdr:nvCxnSpPr>
        <xdr:cNvPr id="372" name="直線コネクタ 371"/>
        <xdr:cNvCxnSpPr/>
      </xdr:nvCxnSpPr>
      <xdr:spPr>
        <a:xfrm>
          <a:off x="1320800" y="13477239"/>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123969</xdr:rowOff>
    </xdr:from>
    <xdr:ext cx="762000" cy="259045"/>
    <xdr:sp macro="" textlink="">
      <xdr:nvSpPr>
        <xdr:cNvPr id="376" name="テキスト ボックス 375"/>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89915</xdr:rowOff>
    </xdr:from>
    <xdr:to>
      <xdr:col>7</xdr:col>
      <xdr:colOff>66675</xdr:colOff>
      <xdr:row>79</xdr:row>
      <xdr:rowOff>20065</xdr:rowOff>
    </xdr:to>
    <xdr:sp macro="" textlink="">
      <xdr:nvSpPr>
        <xdr:cNvPr id="382" name="円/楕円 381"/>
        <xdr:cNvSpPr/>
      </xdr:nvSpPr>
      <xdr:spPr>
        <a:xfrm>
          <a:off x="47752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61992</xdr:rowOff>
    </xdr:from>
    <xdr:ext cx="762000" cy="259045"/>
    <xdr:sp macro="" textlink="">
      <xdr:nvSpPr>
        <xdr:cNvPr id="383" name="公債費該当値テキスト"/>
        <xdr:cNvSpPr txBox="1"/>
      </xdr:nvSpPr>
      <xdr:spPr>
        <a:xfrm>
          <a:off x="49149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89915</xdr:rowOff>
    </xdr:from>
    <xdr:to>
      <xdr:col>5</xdr:col>
      <xdr:colOff>600075</xdr:colOff>
      <xdr:row>79</xdr:row>
      <xdr:rowOff>20065</xdr:rowOff>
    </xdr:to>
    <xdr:sp macro="" textlink="">
      <xdr:nvSpPr>
        <xdr:cNvPr id="384" name="円/楕円 383"/>
        <xdr:cNvSpPr/>
      </xdr:nvSpPr>
      <xdr:spPr>
        <a:xfrm>
          <a:off x="3937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4842</xdr:rowOff>
    </xdr:from>
    <xdr:ext cx="736600" cy="259045"/>
    <xdr:sp macro="" textlink="">
      <xdr:nvSpPr>
        <xdr:cNvPr id="385" name="テキスト ボックス 384"/>
        <xdr:cNvSpPr txBox="1"/>
      </xdr:nvSpPr>
      <xdr:spPr>
        <a:xfrm>
          <a:off x="3606800" y="13549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94487</xdr:rowOff>
    </xdr:from>
    <xdr:to>
      <xdr:col>4</xdr:col>
      <xdr:colOff>396875</xdr:colOff>
      <xdr:row>79</xdr:row>
      <xdr:rowOff>24637</xdr:rowOff>
    </xdr:to>
    <xdr:sp macro="" textlink="">
      <xdr:nvSpPr>
        <xdr:cNvPr id="386" name="円/楕円 385"/>
        <xdr:cNvSpPr/>
      </xdr:nvSpPr>
      <xdr:spPr>
        <a:xfrm>
          <a:off x="30480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9414</xdr:rowOff>
    </xdr:from>
    <xdr:ext cx="762000" cy="259045"/>
    <xdr:sp macro="" textlink="">
      <xdr:nvSpPr>
        <xdr:cNvPr id="387" name="テキスト ボックス 386"/>
        <xdr:cNvSpPr txBox="1"/>
      </xdr:nvSpPr>
      <xdr:spPr>
        <a:xfrm>
          <a:off x="2717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89915</xdr:rowOff>
    </xdr:from>
    <xdr:to>
      <xdr:col>3</xdr:col>
      <xdr:colOff>193675</xdr:colOff>
      <xdr:row>79</xdr:row>
      <xdr:rowOff>20065</xdr:rowOff>
    </xdr:to>
    <xdr:sp macro="" textlink="">
      <xdr:nvSpPr>
        <xdr:cNvPr id="388" name="円/楕円 387"/>
        <xdr:cNvSpPr/>
      </xdr:nvSpPr>
      <xdr:spPr>
        <a:xfrm>
          <a:off x="2159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4842</xdr:rowOff>
    </xdr:from>
    <xdr:ext cx="762000" cy="259045"/>
    <xdr:sp macro="" textlink="">
      <xdr:nvSpPr>
        <xdr:cNvPr id="389" name="テキスト ボックス 388"/>
        <xdr:cNvSpPr txBox="1"/>
      </xdr:nvSpPr>
      <xdr:spPr>
        <a:xfrm>
          <a:off x="1828800" y="1354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53339</xdr:rowOff>
    </xdr:from>
    <xdr:to>
      <xdr:col>1</xdr:col>
      <xdr:colOff>676275</xdr:colOff>
      <xdr:row>78</xdr:row>
      <xdr:rowOff>154939</xdr:rowOff>
    </xdr:to>
    <xdr:sp macro="" textlink="">
      <xdr:nvSpPr>
        <xdr:cNvPr id="390" name="円/楕円 389"/>
        <xdr:cNvSpPr/>
      </xdr:nvSpPr>
      <xdr:spPr>
        <a:xfrm>
          <a:off x="1270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139716</xdr:rowOff>
    </xdr:from>
    <xdr:ext cx="762000" cy="259045"/>
    <xdr:sp macro="" textlink="">
      <xdr:nvSpPr>
        <xdr:cNvPr id="391" name="テキスト ボックス 390"/>
        <xdr:cNvSpPr txBox="1"/>
      </xdr:nvSpPr>
      <xdr:spPr>
        <a:xfrm>
          <a:off x="939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公債費を除く経常収支比率は、平成２</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年度より</a:t>
          </a:r>
          <a:r>
            <a:rPr kumimoji="1" lang="ja-JP" altLang="en-US" sz="1100">
              <a:solidFill>
                <a:sysClr val="windowText" lastClr="000000"/>
              </a:solidFill>
              <a:effectLst/>
              <a:latin typeface="+mn-lt"/>
              <a:ea typeface="+mn-ea"/>
              <a:cs typeface="+mn-cs"/>
            </a:rPr>
            <a:t>１．４</a:t>
          </a:r>
          <a:r>
            <a:rPr kumimoji="1" lang="ja-JP" altLang="ja-JP" sz="1100">
              <a:solidFill>
                <a:sysClr val="windowText" lastClr="000000"/>
              </a:solidFill>
              <a:effectLst/>
              <a:latin typeface="+mn-lt"/>
              <a:ea typeface="+mn-ea"/>
              <a:cs typeface="+mn-cs"/>
            </a:rPr>
            <a:t>％増加しているもの、類似団体平均より５．６％下回っており、全国平均や熊本県平均ともに下回っている状況である。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は人事考課制度の活用等による給与の適正化、定員管理計画に基づく職員数の見直しにより人件費の抑制を図りるとともに、施設の統廃合、指定管理者制度の活用や民間委託等による業務の委託化を検討しながら行財政改革を進めていく。</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また公債費や繰出金（補助金）に繋がる建設事業費の抑制に努め、公営事業会計等を含む市全体の財政健全化を図る。</a:t>
          </a:r>
          <a:endParaRPr lang="ja-JP" altLang="ja-JP" sz="14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66040</xdr:rowOff>
    </xdr:from>
    <xdr:to>
      <xdr:col>24</xdr:col>
      <xdr:colOff>31750</xdr:colOff>
      <xdr:row>74</xdr:row>
      <xdr:rowOff>119380</xdr:rowOff>
    </xdr:to>
    <xdr:cxnSp macro="">
      <xdr:nvCxnSpPr>
        <xdr:cNvPr id="424" name="直線コネクタ 423"/>
        <xdr:cNvCxnSpPr/>
      </xdr:nvCxnSpPr>
      <xdr:spPr>
        <a:xfrm>
          <a:off x="15671800" y="1275334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5"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31750</xdr:rowOff>
    </xdr:from>
    <xdr:to>
      <xdr:col>22</xdr:col>
      <xdr:colOff>565150</xdr:colOff>
      <xdr:row>74</xdr:row>
      <xdr:rowOff>66040</xdr:rowOff>
    </xdr:to>
    <xdr:cxnSp macro="">
      <xdr:nvCxnSpPr>
        <xdr:cNvPr id="427" name="直線コネクタ 426"/>
        <xdr:cNvCxnSpPr/>
      </xdr:nvCxnSpPr>
      <xdr:spPr>
        <a:xfrm>
          <a:off x="14782800" y="127190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9" name="テキスト ボックス 428"/>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31750</xdr:rowOff>
    </xdr:from>
    <xdr:to>
      <xdr:col>21</xdr:col>
      <xdr:colOff>361950</xdr:colOff>
      <xdr:row>74</xdr:row>
      <xdr:rowOff>138430</xdr:rowOff>
    </xdr:to>
    <xdr:cxnSp macro="">
      <xdr:nvCxnSpPr>
        <xdr:cNvPr id="430" name="直線コネクタ 429"/>
        <xdr:cNvCxnSpPr/>
      </xdr:nvCxnSpPr>
      <xdr:spPr>
        <a:xfrm flipV="1">
          <a:off x="13893800" y="1271905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2" name="テキスト ボックス 431"/>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96520</xdr:rowOff>
    </xdr:from>
    <xdr:to>
      <xdr:col>20</xdr:col>
      <xdr:colOff>158750</xdr:colOff>
      <xdr:row>74</xdr:row>
      <xdr:rowOff>138430</xdr:rowOff>
    </xdr:to>
    <xdr:cxnSp macro="">
      <xdr:nvCxnSpPr>
        <xdr:cNvPr id="433" name="直線コネクタ 432"/>
        <xdr:cNvCxnSpPr/>
      </xdr:nvCxnSpPr>
      <xdr:spPr>
        <a:xfrm>
          <a:off x="13004800" y="127838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40657</xdr:rowOff>
    </xdr:from>
    <xdr:ext cx="762000" cy="259045"/>
    <xdr:sp macro="" textlink="">
      <xdr:nvSpPr>
        <xdr:cNvPr id="437" name="テキスト ボックス 436"/>
        <xdr:cNvSpPr txBox="1"/>
      </xdr:nvSpPr>
      <xdr:spPr>
        <a:xfrm>
          <a:off x="12623800" y="12899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68580</xdr:rowOff>
    </xdr:from>
    <xdr:to>
      <xdr:col>24</xdr:col>
      <xdr:colOff>82550</xdr:colOff>
      <xdr:row>74</xdr:row>
      <xdr:rowOff>170180</xdr:rowOff>
    </xdr:to>
    <xdr:sp macro="" textlink="">
      <xdr:nvSpPr>
        <xdr:cNvPr id="443" name="円/楕円 442"/>
        <xdr:cNvSpPr/>
      </xdr:nvSpPr>
      <xdr:spPr>
        <a:xfrm>
          <a:off x="16459200" y="1275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85107</xdr:rowOff>
    </xdr:from>
    <xdr:ext cx="762000" cy="259045"/>
    <xdr:sp macro="" textlink="">
      <xdr:nvSpPr>
        <xdr:cNvPr id="444" name="公債費以外該当値テキスト"/>
        <xdr:cNvSpPr txBox="1"/>
      </xdr:nvSpPr>
      <xdr:spPr>
        <a:xfrm>
          <a:off x="165989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15240</xdr:rowOff>
    </xdr:from>
    <xdr:to>
      <xdr:col>22</xdr:col>
      <xdr:colOff>615950</xdr:colOff>
      <xdr:row>74</xdr:row>
      <xdr:rowOff>116840</xdr:rowOff>
    </xdr:to>
    <xdr:sp macro="" textlink="">
      <xdr:nvSpPr>
        <xdr:cNvPr id="445" name="円/楕円 444"/>
        <xdr:cNvSpPr/>
      </xdr:nvSpPr>
      <xdr:spPr>
        <a:xfrm>
          <a:off x="15621000" y="1270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127017</xdr:rowOff>
    </xdr:from>
    <xdr:ext cx="736600" cy="259045"/>
    <xdr:sp macro="" textlink="">
      <xdr:nvSpPr>
        <xdr:cNvPr id="446" name="テキスト ボックス 445"/>
        <xdr:cNvSpPr txBox="1"/>
      </xdr:nvSpPr>
      <xdr:spPr>
        <a:xfrm>
          <a:off x="15290800" y="12471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152400</xdr:rowOff>
    </xdr:from>
    <xdr:to>
      <xdr:col>21</xdr:col>
      <xdr:colOff>412750</xdr:colOff>
      <xdr:row>74</xdr:row>
      <xdr:rowOff>82550</xdr:rowOff>
    </xdr:to>
    <xdr:sp macro="" textlink="">
      <xdr:nvSpPr>
        <xdr:cNvPr id="447" name="円/楕円 446"/>
        <xdr:cNvSpPr/>
      </xdr:nvSpPr>
      <xdr:spPr>
        <a:xfrm>
          <a:off x="14732000" y="12668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92727</xdr:rowOff>
    </xdr:from>
    <xdr:ext cx="762000" cy="259045"/>
    <xdr:sp macro="" textlink="">
      <xdr:nvSpPr>
        <xdr:cNvPr id="448" name="テキスト ボックス 447"/>
        <xdr:cNvSpPr txBox="1"/>
      </xdr:nvSpPr>
      <xdr:spPr>
        <a:xfrm>
          <a:off x="14401800" y="1243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87630</xdr:rowOff>
    </xdr:from>
    <xdr:to>
      <xdr:col>20</xdr:col>
      <xdr:colOff>209550</xdr:colOff>
      <xdr:row>75</xdr:row>
      <xdr:rowOff>17780</xdr:rowOff>
    </xdr:to>
    <xdr:sp macro="" textlink="">
      <xdr:nvSpPr>
        <xdr:cNvPr id="449" name="円/楕円 448"/>
        <xdr:cNvSpPr/>
      </xdr:nvSpPr>
      <xdr:spPr>
        <a:xfrm>
          <a:off x="13843000" y="1277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27957</xdr:rowOff>
    </xdr:from>
    <xdr:ext cx="762000" cy="259045"/>
    <xdr:sp macro="" textlink="">
      <xdr:nvSpPr>
        <xdr:cNvPr id="450" name="テキスト ボックス 449"/>
        <xdr:cNvSpPr txBox="1"/>
      </xdr:nvSpPr>
      <xdr:spPr>
        <a:xfrm>
          <a:off x="13512800" y="1254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45720</xdr:rowOff>
    </xdr:from>
    <xdr:to>
      <xdr:col>19</xdr:col>
      <xdr:colOff>6350</xdr:colOff>
      <xdr:row>74</xdr:row>
      <xdr:rowOff>147320</xdr:rowOff>
    </xdr:to>
    <xdr:sp macro="" textlink="">
      <xdr:nvSpPr>
        <xdr:cNvPr id="451" name="円/楕円 450"/>
        <xdr:cNvSpPr/>
      </xdr:nvSpPr>
      <xdr:spPr>
        <a:xfrm>
          <a:off x="12954000" y="1273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157497</xdr:rowOff>
    </xdr:from>
    <xdr:ext cx="762000" cy="259045"/>
    <xdr:sp macro="" textlink="">
      <xdr:nvSpPr>
        <xdr:cNvPr id="452" name="テキスト ボックス 451"/>
        <xdr:cNvSpPr txBox="1"/>
      </xdr:nvSpPr>
      <xdr:spPr>
        <a:xfrm>
          <a:off x="12623800" y="1250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熊本県宇城市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72653</xdr:rowOff>
    </xdr:from>
    <xdr:to>
      <xdr:col>4</xdr:col>
      <xdr:colOff>1117600</xdr:colOff>
      <xdr:row>16</xdr:row>
      <xdr:rowOff>106714</xdr:rowOff>
    </xdr:to>
    <xdr:cxnSp macro="">
      <xdr:nvCxnSpPr>
        <xdr:cNvPr id="52" name="直線コネクタ 51"/>
        <xdr:cNvCxnSpPr/>
      </xdr:nvCxnSpPr>
      <xdr:spPr bwMode="auto">
        <a:xfrm flipV="1">
          <a:off x="5003800" y="2863478"/>
          <a:ext cx="647700" cy="340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19403</xdr:rowOff>
    </xdr:from>
    <xdr:ext cx="762000" cy="259045"/>
    <xdr:sp macro="" textlink="">
      <xdr:nvSpPr>
        <xdr:cNvPr id="53" name="人口1人当たり決算額の推移平均値テキスト130"/>
        <xdr:cNvSpPr txBox="1"/>
      </xdr:nvSpPr>
      <xdr:spPr>
        <a:xfrm>
          <a:off x="5740400" y="2981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48568</xdr:rowOff>
    </xdr:from>
    <xdr:to>
      <xdr:col>4</xdr:col>
      <xdr:colOff>469900</xdr:colOff>
      <xdr:row>16</xdr:row>
      <xdr:rowOff>106714</xdr:rowOff>
    </xdr:to>
    <xdr:cxnSp macro="">
      <xdr:nvCxnSpPr>
        <xdr:cNvPr id="55" name="直線コネクタ 54"/>
        <xdr:cNvCxnSpPr/>
      </xdr:nvCxnSpPr>
      <xdr:spPr bwMode="auto">
        <a:xfrm>
          <a:off x="4305300" y="2839393"/>
          <a:ext cx="698500" cy="581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156105</xdr:rowOff>
    </xdr:from>
    <xdr:ext cx="736600" cy="259045"/>
    <xdr:sp macro="" textlink="">
      <xdr:nvSpPr>
        <xdr:cNvPr id="57" name="テキスト ボックス 56"/>
        <xdr:cNvSpPr txBox="1"/>
      </xdr:nvSpPr>
      <xdr:spPr>
        <a:xfrm>
          <a:off x="4622800" y="311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164844</xdr:rowOff>
    </xdr:from>
    <xdr:to>
      <xdr:col>3</xdr:col>
      <xdr:colOff>904875</xdr:colOff>
      <xdr:row>16</xdr:row>
      <xdr:rowOff>48568</xdr:rowOff>
    </xdr:to>
    <xdr:cxnSp macro="">
      <xdr:nvCxnSpPr>
        <xdr:cNvPr id="58" name="直線コネクタ 57"/>
        <xdr:cNvCxnSpPr/>
      </xdr:nvCxnSpPr>
      <xdr:spPr bwMode="auto">
        <a:xfrm>
          <a:off x="3606800" y="2784219"/>
          <a:ext cx="698500" cy="551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124363</xdr:rowOff>
    </xdr:from>
    <xdr:ext cx="762000" cy="259045"/>
    <xdr:sp macro="" textlink="">
      <xdr:nvSpPr>
        <xdr:cNvPr id="60" name="テキスト ボックス 59"/>
        <xdr:cNvSpPr txBox="1"/>
      </xdr:nvSpPr>
      <xdr:spPr>
        <a:xfrm>
          <a:off x="39243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164844</xdr:rowOff>
    </xdr:from>
    <xdr:to>
      <xdr:col>3</xdr:col>
      <xdr:colOff>206375</xdr:colOff>
      <xdr:row>16</xdr:row>
      <xdr:rowOff>6653</xdr:rowOff>
    </xdr:to>
    <xdr:cxnSp macro="">
      <xdr:nvCxnSpPr>
        <xdr:cNvPr id="61" name="直線コネクタ 60"/>
        <xdr:cNvCxnSpPr/>
      </xdr:nvCxnSpPr>
      <xdr:spPr bwMode="auto">
        <a:xfrm flipV="1">
          <a:off x="2908300" y="2784219"/>
          <a:ext cx="698500" cy="132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86611</xdr:rowOff>
    </xdr:from>
    <xdr:ext cx="762000" cy="259045"/>
    <xdr:sp macro="" textlink="">
      <xdr:nvSpPr>
        <xdr:cNvPr id="63" name="テキスト ボックス 62"/>
        <xdr:cNvSpPr txBox="1"/>
      </xdr:nvSpPr>
      <xdr:spPr>
        <a:xfrm>
          <a:off x="32258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20872</xdr:rowOff>
    </xdr:from>
    <xdr:ext cx="762000" cy="259045"/>
    <xdr:sp macro="" textlink="">
      <xdr:nvSpPr>
        <xdr:cNvPr id="65" name="テキスト ボックス 64"/>
        <xdr:cNvSpPr txBox="1"/>
      </xdr:nvSpPr>
      <xdr:spPr>
        <a:xfrm>
          <a:off x="2527300" y="2983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21853</xdr:rowOff>
    </xdr:from>
    <xdr:to>
      <xdr:col>5</xdr:col>
      <xdr:colOff>34925</xdr:colOff>
      <xdr:row>16</xdr:row>
      <xdr:rowOff>123453</xdr:rowOff>
    </xdr:to>
    <xdr:sp macro="" textlink="">
      <xdr:nvSpPr>
        <xdr:cNvPr id="71" name="円/楕円 70"/>
        <xdr:cNvSpPr/>
      </xdr:nvSpPr>
      <xdr:spPr bwMode="auto">
        <a:xfrm>
          <a:off x="5600700" y="28126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38380</xdr:rowOff>
    </xdr:from>
    <xdr:ext cx="762000" cy="259045"/>
    <xdr:sp macro="" textlink="">
      <xdr:nvSpPr>
        <xdr:cNvPr id="72" name="人口1人当たり決算額の推移該当値テキスト130"/>
        <xdr:cNvSpPr txBox="1"/>
      </xdr:nvSpPr>
      <xdr:spPr>
        <a:xfrm>
          <a:off x="5740400" y="2657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85,745</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55914</xdr:rowOff>
    </xdr:from>
    <xdr:to>
      <xdr:col>4</xdr:col>
      <xdr:colOff>520700</xdr:colOff>
      <xdr:row>16</xdr:row>
      <xdr:rowOff>157514</xdr:rowOff>
    </xdr:to>
    <xdr:sp macro="" textlink="">
      <xdr:nvSpPr>
        <xdr:cNvPr id="73" name="円/楕円 72"/>
        <xdr:cNvSpPr/>
      </xdr:nvSpPr>
      <xdr:spPr bwMode="auto">
        <a:xfrm>
          <a:off x="4953000" y="28467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167691</xdr:rowOff>
    </xdr:from>
    <xdr:ext cx="736600" cy="259045"/>
    <xdr:sp macro="" textlink="">
      <xdr:nvSpPr>
        <xdr:cNvPr id="74" name="テキスト ボックス 73"/>
        <xdr:cNvSpPr txBox="1"/>
      </xdr:nvSpPr>
      <xdr:spPr>
        <a:xfrm>
          <a:off x="4622800" y="2615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83,659</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169218</xdr:rowOff>
    </xdr:from>
    <xdr:to>
      <xdr:col>3</xdr:col>
      <xdr:colOff>955675</xdr:colOff>
      <xdr:row>16</xdr:row>
      <xdr:rowOff>99368</xdr:rowOff>
    </xdr:to>
    <xdr:sp macro="" textlink="">
      <xdr:nvSpPr>
        <xdr:cNvPr id="75" name="円/楕円 74"/>
        <xdr:cNvSpPr/>
      </xdr:nvSpPr>
      <xdr:spPr bwMode="auto">
        <a:xfrm>
          <a:off x="4254500" y="27885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109545</xdr:rowOff>
    </xdr:from>
    <xdr:ext cx="762000" cy="259045"/>
    <xdr:sp macro="" textlink="">
      <xdr:nvSpPr>
        <xdr:cNvPr id="76" name="テキスト ボックス 75"/>
        <xdr:cNvSpPr txBox="1"/>
      </xdr:nvSpPr>
      <xdr:spPr>
        <a:xfrm>
          <a:off x="3924300" y="255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87,220</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114044</xdr:rowOff>
    </xdr:from>
    <xdr:to>
      <xdr:col>3</xdr:col>
      <xdr:colOff>257175</xdr:colOff>
      <xdr:row>16</xdr:row>
      <xdr:rowOff>44194</xdr:rowOff>
    </xdr:to>
    <xdr:sp macro="" textlink="">
      <xdr:nvSpPr>
        <xdr:cNvPr id="77" name="円/楕円 76"/>
        <xdr:cNvSpPr/>
      </xdr:nvSpPr>
      <xdr:spPr bwMode="auto">
        <a:xfrm>
          <a:off x="3556000" y="2733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54371</xdr:rowOff>
    </xdr:from>
    <xdr:ext cx="762000" cy="259045"/>
    <xdr:sp macro="" textlink="">
      <xdr:nvSpPr>
        <xdr:cNvPr id="78" name="テキスト ボックス 77"/>
        <xdr:cNvSpPr txBox="1"/>
      </xdr:nvSpPr>
      <xdr:spPr>
        <a:xfrm>
          <a:off x="3225800" y="250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90,599</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127303</xdr:rowOff>
    </xdr:from>
    <xdr:to>
      <xdr:col>2</xdr:col>
      <xdr:colOff>692150</xdr:colOff>
      <xdr:row>16</xdr:row>
      <xdr:rowOff>57453</xdr:rowOff>
    </xdr:to>
    <xdr:sp macro="" textlink="">
      <xdr:nvSpPr>
        <xdr:cNvPr id="79" name="円/楕円 78"/>
        <xdr:cNvSpPr/>
      </xdr:nvSpPr>
      <xdr:spPr bwMode="auto">
        <a:xfrm>
          <a:off x="2857500" y="27466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67630</xdr:rowOff>
    </xdr:from>
    <xdr:ext cx="762000" cy="259045"/>
    <xdr:sp macro="" textlink="">
      <xdr:nvSpPr>
        <xdr:cNvPr id="80" name="テキスト ボックス 79"/>
        <xdr:cNvSpPr txBox="1"/>
      </xdr:nvSpPr>
      <xdr:spPr>
        <a:xfrm>
          <a:off x="2527300" y="2515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6299</xdr:rowOff>
    </xdr:from>
    <xdr:to>
      <xdr:col>4</xdr:col>
      <xdr:colOff>1117600</xdr:colOff>
      <xdr:row>35</xdr:row>
      <xdr:rowOff>37865</xdr:rowOff>
    </xdr:to>
    <xdr:cxnSp macro="">
      <xdr:nvCxnSpPr>
        <xdr:cNvPr id="113" name="直線コネクタ 112"/>
        <xdr:cNvCxnSpPr/>
      </xdr:nvCxnSpPr>
      <xdr:spPr bwMode="auto">
        <a:xfrm flipV="1">
          <a:off x="5003800" y="6616649"/>
          <a:ext cx="647700" cy="315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304527</xdr:rowOff>
    </xdr:from>
    <xdr:to>
      <xdr:col>4</xdr:col>
      <xdr:colOff>469900</xdr:colOff>
      <xdr:row>35</xdr:row>
      <xdr:rowOff>37865</xdr:rowOff>
    </xdr:to>
    <xdr:cxnSp macro="">
      <xdr:nvCxnSpPr>
        <xdr:cNvPr id="116" name="直線コネクタ 115"/>
        <xdr:cNvCxnSpPr/>
      </xdr:nvCxnSpPr>
      <xdr:spPr bwMode="auto">
        <a:xfrm>
          <a:off x="4305300" y="6571977"/>
          <a:ext cx="698500" cy="762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225527</xdr:rowOff>
    </xdr:from>
    <xdr:to>
      <xdr:col>3</xdr:col>
      <xdr:colOff>904875</xdr:colOff>
      <xdr:row>34</xdr:row>
      <xdr:rowOff>304527</xdr:rowOff>
    </xdr:to>
    <xdr:cxnSp macro="">
      <xdr:nvCxnSpPr>
        <xdr:cNvPr id="119" name="直線コネクタ 118"/>
        <xdr:cNvCxnSpPr/>
      </xdr:nvCxnSpPr>
      <xdr:spPr bwMode="auto">
        <a:xfrm>
          <a:off x="3606800" y="6492977"/>
          <a:ext cx="698500" cy="790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175254</xdr:rowOff>
    </xdr:from>
    <xdr:to>
      <xdr:col>3</xdr:col>
      <xdr:colOff>206375</xdr:colOff>
      <xdr:row>34</xdr:row>
      <xdr:rowOff>225527</xdr:rowOff>
    </xdr:to>
    <xdr:cxnSp macro="">
      <xdr:nvCxnSpPr>
        <xdr:cNvPr id="122" name="直線コネクタ 121"/>
        <xdr:cNvCxnSpPr/>
      </xdr:nvCxnSpPr>
      <xdr:spPr bwMode="auto">
        <a:xfrm>
          <a:off x="2908300" y="6442704"/>
          <a:ext cx="698500" cy="502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109370</xdr:rowOff>
    </xdr:from>
    <xdr:ext cx="762000" cy="259045"/>
    <xdr:sp macro="" textlink="">
      <xdr:nvSpPr>
        <xdr:cNvPr id="126" name="テキスト ボックス 125"/>
        <xdr:cNvSpPr txBox="1"/>
      </xdr:nvSpPr>
      <xdr:spPr>
        <a:xfrm>
          <a:off x="2527300" y="671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298399</xdr:rowOff>
    </xdr:from>
    <xdr:to>
      <xdr:col>5</xdr:col>
      <xdr:colOff>34925</xdr:colOff>
      <xdr:row>35</xdr:row>
      <xdr:rowOff>57099</xdr:rowOff>
    </xdr:to>
    <xdr:sp macro="" textlink="">
      <xdr:nvSpPr>
        <xdr:cNvPr id="132" name="円/楕円 131"/>
        <xdr:cNvSpPr/>
      </xdr:nvSpPr>
      <xdr:spPr bwMode="auto">
        <a:xfrm>
          <a:off x="5600700" y="65658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143476</xdr:rowOff>
    </xdr:from>
    <xdr:ext cx="762000" cy="259045"/>
    <xdr:sp macro="" textlink="">
      <xdr:nvSpPr>
        <xdr:cNvPr id="133" name="人口1人当たり決算額の推移該当値テキスト445"/>
        <xdr:cNvSpPr txBox="1"/>
      </xdr:nvSpPr>
      <xdr:spPr>
        <a:xfrm>
          <a:off x="5740400" y="6410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29,336</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329965</xdr:rowOff>
    </xdr:from>
    <xdr:to>
      <xdr:col>4</xdr:col>
      <xdr:colOff>520700</xdr:colOff>
      <xdr:row>35</xdr:row>
      <xdr:rowOff>88665</xdr:rowOff>
    </xdr:to>
    <xdr:sp macro="" textlink="">
      <xdr:nvSpPr>
        <xdr:cNvPr id="134" name="円/楕円 133"/>
        <xdr:cNvSpPr/>
      </xdr:nvSpPr>
      <xdr:spPr bwMode="auto">
        <a:xfrm>
          <a:off x="4953000" y="6597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98842</xdr:rowOff>
    </xdr:from>
    <xdr:ext cx="736600" cy="259045"/>
    <xdr:sp macro="" textlink="">
      <xdr:nvSpPr>
        <xdr:cNvPr id="135" name="テキスト ボックス 134"/>
        <xdr:cNvSpPr txBox="1"/>
      </xdr:nvSpPr>
      <xdr:spPr>
        <a:xfrm>
          <a:off x="4622800" y="6366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27,679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253727</xdr:rowOff>
    </xdr:from>
    <xdr:to>
      <xdr:col>3</xdr:col>
      <xdr:colOff>955675</xdr:colOff>
      <xdr:row>35</xdr:row>
      <xdr:rowOff>12427</xdr:rowOff>
    </xdr:to>
    <xdr:sp macro="" textlink="">
      <xdr:nvSpPr>
        <xdr:cNvPr id="136" name="円/楕円 135"/>
        <xdr:cNvSpPr/>
      </xdr:nvSpPr>
      <xdr:spPr bwMode="auto">
        <a:xfrm>
          <a:off x="4254500" y="6521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22604</xdr:rowOff>
    </xdr:from>
    <xdr:ext cx="762000" cy="259045"/>
    <xdr:sp macro="" textlink="">
      <xdr:nvSpPr>
        <xdr:cNvPr id="137" name="テキスト ボックス 136"/>
        <xdr:cNvSpPr txBox="1"/>
      </xdr:nvSpPr>
      <xdr:spPr>
        <a:xfrm>
          <a:off x="3924300" y="6290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31,681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174727</xdr:rowOff>
    </xdr:from>
    <xdr:to>
      <xdr:col>3</xdr:col>
      <xdr:colOff>257175</xdr:colOff>
      <xdr:row>34</xdr:row>
      <xdr:rowOff>276327</xdr:rowOff>
    </xdr:to>
    <xdr:sp macro="" textlink="">
      <xdr:nvSpPr>
        <xdr:cNvPr id="138" name="円/楕円 137"/>
        <xdr:cNvSpPr/>
      </xdr:nvSpPr>
      <xdr:spPr bwMode="auto">
        <a:xfrm>
          <a:off x="3556000" y="6442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286504</xdr:rowOff>
    </xdr:from>
    <xdr:ext cx="762000" cy="259045"/>
    <xdr:sp macro="" textlink="">
      <xdr:nvSpPr>
        <xdr:cNvPr id="139" name="テキスト ボックス 138"/>
        <xdr:cNvSpPr txBox="1"/>
      </xdr:nvSpPr>
      <xdr:spPr>
        <a:xfrm>
          <a:off x="3225800" y="6211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35,828</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124454</xdr:rowOff>
    </xdr:from>
    <xdr:to>
      <xdr:col>2</xdr:col>
      <xdr:colOff>692150</xdr:colOff>
      <xdr:row>34</xdr:row>
      <xdr:rowOff>226054</xdr:rowOff>
    </xdr:to>
    <xdr:sp macro="" textlink="">
      <xdr:nvSpPr>
        <xdr:cNvPr id="140" name="円/楕円 139"/>
        <xdr:cNvSpPr/>
      </xdr:nvSpPr>
      <xdr:spPr bwMode="auto">
        <a:xfrm>
          <a:off x="2857500" y="63919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236231</xdr:rowOff>
    </xdr:from>
    <xdr:ext cx="762000" cy="259045"/>
    <xdr:sp macro="" textlink="">
      <xdr:nvSpPr>
        <xdr:cNvPr id="141" name="テキスト ボックス 140"/>
        <xdr:cNvSpPr txBox="1"/>
      </xdr:nvSpPr>
      <xdr:spPr>
        <a:xfrm>
          <a:off x="2527300" y="6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38,467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財政調整基金残高</a:t>
          </a:r>
          <a:r>
            <a:rPr kumimoji="1" lang="en-US"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chemeClr val="bg1">
                  <a:lumMod val="75000"/>
                </a:schemeClr>
              </a:solidFill>
              <a:effectLst/>
              <a:latin typeface="+mn-lt"/>
              <a:ea typeface="+mn-ea"/>
              <a:cs typeface="+mn-cs"/>
            </a:rPr>
            <a:t>　</a:t>
          </a:r>
          <a:r>
            <a:rPr kumimoji="1" lang="ja-JP" altLang="en-US" sz="1100">
              <a:solidFill>
                <a:sysClr val="windowText" lastClr="000000"/>
              </a:solidFill>
              <a:effectLst/>
              <a:latin typeface="+mn-lt"/>
              <a:ea typeface="+mn-ea"/>
              <a:cs typeface="+mn-cs"/>
            </a:rPr>
            <a:t>平成２７年度から普通交付税が段階縮減され経常一般財源が失われることを想定し、今後も持続可能な行財政運営を行うために計画的、柔軟的な積み増しを行う。</a:t>
          </a: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実質収支額</a:t>
          </a:r>
          <a:r>
            <a:rPr kumimoji="1" lang="en-US"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平成２２年度以降は、臨時的な交付金による歳入の増加や経費節減の効果により、比率が大幅に伸びている状況である。</a:t>
          </a:r>
          <a:endParaRPr lang="ja-JP" altLang="ja-JP" sz="1400">
            <a:solidFill>
              <a:sysClr val="windowText" lastClr="000000"/>
            </a:solidFill>
            <a:effectLst/>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実質単年度収支</a:t>
          </a:r>
          <a:r>
            <a:rPr kumimoji="1" lang="en-US"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chemeClr val="bg1">
                  <a:lumMod val="75000"/>
                </a:schemeClr>
              </a:solidFill>
              <a:effectLst/>
              <a:latin typeface="+mn-lt"/>
              <a:ea typeface="+mn-ea"/>
              <a:cs typeface="+mn-cs"/>
            </a:rPr>
            <a:t>　</a:t>
          </a:r>
          <a:r>
            <a:rPr kumimoji="1" lang="ja-JP" altLang="en-US" sz="1100">
              <a:solidFill>
                <a:sysClr val="windowText" lastClr="000000"/>
              </a:solidFill>
              <a:effectLst/>
              <a:latin typeface="+mn-lt"/>
              <a:ea typeface="+mn-ea"/>
              <a:cs typeface="+mn-cs"/>
            </a:rPr>
            <a:t>平成２６年度は合併特例事業債を活用し、３３億円を合併特例基金分として積立てを行ったが、　当該起債発行額の元利償還金の償還財源として財政調整基金を必要見込額で取崩し、同額を減債基金として積立てたため単年度実質収支は減少している。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0">
              <a:solidFill>
                <a:sysClr val="windowText" lastClr="000000"/>
              </a:solidFill>
              <a:effectLst/>
              <a:latin typeface="+mn-lt"/>
              <a:ea typeface="+mn-ea"/>
              <a:cs typeface="+mn-cs"/>
            </a:rPr>
            <a:t>　実質収支額が標準財政規模に占める割合を表わす比率で、各会計は黒字の状況である。</a:t>
          </a:r>
          <a:endParaRPr lang="ja-JP" altLang="ja-JP" sz="1400" b="0">
            <a:solidFill>
              <a:sysClr val="windowText" lastClr="000000"/>
            </a:solidFill>
            <a:effectLst/>
          </a:endParaRPr>
        </a:p>
        <a:p>
          <a:r>
            <a:rPr kumimoji="1" lang="en-US" altLang="ja-JP" sz="1100" b="0">
              <a:solidFill>
                <a:sysClr val="windowText" lastClr="000000"/>
              </a:solidFill>
              <a:effectLst/>
              <a:latin typeface="+mn-lt"/>
              <a:ea typeface="+mn-ea"/>
              <a:cs typeface="+mn-cs"/>
            </a:rPr>
            <a:t>【</a:t>
          </a:r>
          <a:r>
            <a:rPr kumimoji="1" lang="ja-JP" altLang="ja-JP" sz="1100" b="0">
              <a:solidFill>
                <a:sysClr val="windowText" lastClr="000000"/>
              </a:solidFill>
              <a:effectLst/>
              <a:latin typeface="+mn-lt"/>
              <a:ea typeface="+mn-ea"/>
              <a:cs typeface="+mn-cs"/>
            </a:rPr>
            <a:t>一般会計</a:t>
          </a:r>
          <a:r>
            <a:rPr kumimoji="1" lang="en-US" altLang="ja-JP" sz="1100" b="0">
              <a:solidFill>
                <a:sysClr val="windowText" lastClr="000000"/>
              </a:solidFill>
              <a:effectLst/>
              <a:latin typeface="+mn-lt"/>
              <a:ea typeface="+mn-ea"/>
              <a:cs typeface="+mn-cs"/>
            </a:rPr>
            <a:t>】</a:t>
          </a:r>
          <a:endParaRPr lang="ja-JP" altLang="ja-JP" sz="1400" b="0">
            <a:solidFill>
              <a:sysClr val="windowText" lastClr="000000"/>
            </a:solidFill>
            <a:effectLst/>
          </a:endParaRPr>
        </a:p>
        <a:p>
          <a:r>
            <a:rPr kumimoji="1" lang="ja-JP" altLang="ja-JP" sz="1100" b="0">
              <a:solidFill>
                <a:sysClr val="windowText" lastClr="000000"/>
              </a:solidFill>
              <a:effectLst/>
              <a:latin typeface="+mn-lt"/>
              <a:ea typeface="+mn-ea"/>
              <a:cs typeface="+mn-cs"/>
            </a:rPr>
            <a:t>　近年の普通交付税の増加や地域活性化対策による臨時交付金、職員数の減少に伴う人件費の減少等の影響で黒字額が増加傾向にある。</a:t>
          </a:r>
          <a:endParaRPr lang="ja-JP" altLang="ja-JP" sz="1400" b="0">
            <a:solidFill>
              <a:sysClr val="windowText" lastClr="000000"/>
            </a:solidFill>
            <a:effectLst/>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水道事業会計・簡易水道事業特別会計</a:t>
          </a:r>
          <a:r>
            <a:rPr kumimoji="1" lang="en-US"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平成２６年度は地方公営企業会計制度改正に伴い増加しているものの、基本的には</a:t>
          </a:r>
          <a:r>
            <a:rPr kumimoji="1" lang="ja-JP" altLang="ja-JP" sz="1100">
              <a:solidFill>
                <a:sysClr val="windowText" lastClr="000000"/>
              </a:solidFill>
              <a:effectLst/>
              <a:latin typeface="+mn-lt"/>
              <a:ea typeface="+mn-ea"/>
              <a:cs typeface="+mn-cs"/>
            </a:rPr>
            <a:t>年々、減少傾向にある。一般会計から各事業会計への繰出も、年々増加しているため、財政状況の悪化が懸念される。</a:t>
          </a:r>
          <a:endParaRPr lang="ja-JP" altLang="ja-JP" sz="1400">
            <a:solidFill>
              <a:sysClr val="windowText" lastClr="000000"/>
            </a:solidFill>
            <a:effectLst/>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宇城市民病院事業会計</a:t>
          </a:r>
          <a:r>
            <a:rPr kumimoji="1" lang="en-US"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微増ではあるが改善しているため、安定した財政運営の状況と考えられる。また地方債の残高もほとんどなく、当分の間はこの状況が続くと推測される。</a:t>
          </a:r>
          <a:endParaRPr lang="ja-JP" altLang="ja-JP" sz="1400">
            <a:solidFill>
              <a:sysClr val="windowText" lastClr="000000"/>
            </a:solidFill>
            <a:effectLst/>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下水道事業会計</a:t>
          </a:r>
          <a:r>
            <a:rPr kumimoji="1" lang="en-US"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平成１９年度までは経理を特別会計で処理していたが、平成２０年度以降は公営企業会計に移行している。一般会計からの繰出（補助）状況は、年々増加しているため、財政状況の悪化が特に懸念される。</a:t>
          </a:r>
          <a:endParaRPr lang="ja-JP" altLang="ja-JP" sz="1400">
            <a:solidFill>
              <a:sysClr val="windowText" lastClr="000000"/>
            </a:solidFill>
            <a:effectLst/>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国民健康保険特別会計</a:t>
          </a:r>
          <a:r>
            <a:rPr kumimoji="1" lang="en-US"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赤字補てんとして</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基準外繰出金</a:t>
          </a:r>
          <a:r>
            <a:rPr kumimoji="1" lang="ja-JP" altLang="en-US" sz="1100">
              <a:solidFill>
                <a:sysClr val="windowText" lastClr="000000"/>
              </a:solidFill>
              <a:effectLst/>
              <a:latin typeface="+mn-lt"/>
              <a:ea typeface="+mn-ea"/>
              <a:cs typeface="+mn-cs"/>
            </a:rPr>
            <a:t>も</a:t>
          </a:r>
          <a:r>
            <a:rPr kumimoji="1" lang="ja-JP" altLang="ja-JP" sz="1100">
              <a:solidFill>
                <a:sysClr val="windowText" lastClr="000000"/>
              </a:solidFill>
              <a:effectLst/>
              <a:latin typeface="+mn-lt"/>
              <a:ea typeface="+mn-ea"/>
              <a:cs typeface="+mn-cs"/>
            </a:rPr>
            <a:t>増加して</a:t>
          </a:r>
          <a:r>
            <a:rPr kumimoji="1" lang="ja-JP" altLang="en-US" sz="1100">
              <a:solidFill>
                <a:sysClr val="windowText" lastClr="000000"/>
              </a:solidFill>
              <a:effectLst/>
              <a:latin typeface="+mn-lt"/>
              <a:ea typeface="+mn-ea"/>
              <a:cs typeface="+mn-cs"/>
            </a:rPr>
            <a:t>おり、</a:t>
          </a:r>
          <a:r>
            <a:rPr kumimoji="1" lang="ja-JP" altLang="ja-JP" sz="1100">
              <a:solidFill>
                <a:sysClr val="windowText" lastClr="000000"/>
              </a:solidFill>
              <a:effectLst/>
              <a:latin typeface="+mn-lt"/>
              <a:ea typeface="+mn-ea"/>
              <a:cs typeface="+mn-cs"/>
            </a:rPr>
            <a:t>保険料の見直しや徴収率向上に努めているものの、予算編成が厳しい状況である。</a:t>
          </a:r>
          <a:endParaRPr lang="ja-JP" altLang="ja-JP" sz="1400">
            <a:solidFill>
              <a:sysClr val="windowText" lastClr="000000"/>
            </a:solidFill>
            <a:effectLst/>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介護保険特別会計</a:t>
          </a:r>
          <a:r>
            <a:rPr kumimoji="1" lang="en-US"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基金繰入により財源補填等を行い、黒字増となったが、収支は厳しい状況である。</a:t>
          </a:r>
          <a:endParaRPr lang="ja-JP" altLang="ja-JP" sz="1400">
            <a:solidFill>
              <a:sysClr val="windowText" lastClr="000000"/>
            </a:solidFill>
            <a:effectLst/>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奨学金特別会計</a:t>
          </a:r>
          <a:r>
            <a:rPr kumimoji="1" lang="en-US"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奨学金の貸付と償還状況の把握、基金の適正管理に努め、財政運営の安定を図る。</a:t>
          </a:r>
          <a:endParaRPr lang="ja-JP" altLang="ja-JP" sz="1400">
            <a:solidFill>
              <a:sysClr val="windowText" lastClr="000000"/>
            </a:solidFill>
            <a:effectLst/>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その他会計</a:t>
          </a:r>
          <a:r>
            <a:rPr kumimoji="1" lang="en-US"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平成２０年度から下水道を企業会計に移行、後期高齢者医療特別会計のみとなっている。</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effectLst/>
              <a:latin typeface="+mn-lt"/>
              <a:ea typeface="+mn-ea"/>
              <a:cs typeface="+mn-cs"/>
            </a:rPr>
            <a:t>　分子における悪化要因としては、将来の利子負担の軽減を目的として行った、債務負担行為に係る排水対策特別事業に係る残元金約１億円を一括繰上返済したことがあげられる。</a:t>
          </a:r>
        </a:p>
        <a:p>
          <a:r>
            <a:rPr kumimoji="1" lang="ja-JP" altLang="en-US" sz="1100">
              <a:solidFill>
                <a:sysClr val="windowText" lastClr="000000"/>
              </a:solidFill>
              <a:effectLst/>
              <a:latin typeface="+mn-lt"/>
              <a:ea typeface="+mn-ea"/>
              <a:cs typeface="+mn-cs"/>
            </a:rPr>
            <a:t>　今後の動向としては、合併特例基金を平成２６年度に合併特例事業債を発行して３３億円造成したことで、平成２７年度から元利償還金の返済が始まり、一般会計等の元利償還金は、今後５年間で毎年約７億円程度増加することが見込まれる。</a:t>
          </a:r>
        </a:p>
        <a:p>
          <a:r>
            <a:rPr kumimoji="1" lang="ja-JP" altLang="en-US" sz="1100">
              <a:solidFill>
                <a:sysClr val="windowText" lastClr="000000"/>
              </a:solidFill>
              <a:effectLst/>
              <a:latin typeface="+mn-lt"/>
              <a:ea typeface="+mn-ea"/>
              <a:cs typeface="+mn-cs"/>
            </a:rPr>
            <a:t>　今後の留意事項としては、公営企業の地方債償還金等に対する一般会計からの繰出金がある。公営企業については、独立採算性を保つ必要性があることから、料金収入で賄えるよう経営の健全化を引き続き図る必要がある。</a:t>
          </a:r>
        </a:p>
        <a:p>
          <a:r>
            <a:rPr kumimoji="1" lang="ja-JP" altLang="en-US" sz="1100">
              <a:solidFill>
                <a:sysClr val="windowText" lastClr="000000"/>
              </a:solidFill>
              <a:effectLst/>
              <a:latin typeface="+mn-lt"/>
              <a:ea typeface="+mn-ea"/>
              <a:cs typeface="+mn-cs"/>
            </a:rPr>
            <a:t>　また、宇城広域連合などの一部事務組合等が発行する地方債にも留意が必要であり、発行した地方債は構成市町で元利償還金を負担し合う義務が生じることとなるが、今後大型な事業が多く一般財源で負担することとなるため、建設事業については、構成市町の積極的な関与が求めら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effectLst/>
              <a:latin typeface="+mn-lt"/>
              <a:ea typeface="+mn-ea"/>
              <a:cs typeface="+mn-cs"/>
            </a:rPr>
            <a:t>　前年度から減少した主な要因は、将来負担額を構成する分子の要因として、合併特例基金の原資とした合併特例事業債の約３１億の増額発行の影響により、前年度比地方債残高で総額約１９億円増加したものの、公営企業債等繰入見込額が前年度に引き続き約１億円の減となったこと、また、職員数の削減等による退職手当見込額が約４億円の減となったことなどにより、将来負担額が大幅な増とならなかったことがあげられる。</a:t>
          </a:r>
        </a:p>
        <a:p>
          <a:r>
            <a:rPr kumimoji="1" lang="ja-JP" altLang="en-US" sz="1100">
              <a:solidFill>
                <a:sysClr val="windowText" lastClr="000000"/>
              </a:solidFill>
              <a:effectLst/>
              <a:latin typeface="+mn-lt"/>
              <a:ea typeface="+mn-ea"/>
              <a:cs typeface="+mn-cs"/>
            </a:rPr>
            <a:t>　また、歳出節減施策、国の経済対策交付金により道路維持事業等に必要とする一般財源の節減や、基金等の資金運用の取組みなどから、財政調整基金等の充当可能財源等が約１３億円増加したことも、将来負担額を減少させたこと要因と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60" zoomScaleNormal="6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32664735</v>
      </c>
      <c r="BO4" s="349"/>
      <c r="BP4" s="349"/>
      <c r="BQ4" s="349"/>
      <c r="BR4" s="349"/>
      <c r="BS4" s="349"/>
      <c r="BT4" s="349"/>
      <c r="BU4" s="350"/>
      <c r="BV4" s="348">
        <v>29521690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7.6</v>
      </c>
      <c r="CU4" s="355"/>
      <c r="CV4" s="355"/>
      <c r="CW4" s="355"/>
      <c r="CX4" s="355"/>
      <c r="CY4" s="355"/>
      <c r="CZ4" s="355"/>
      <c r="DA4" s="356"/>
      <c r="DB4" s="354">
        <v>5.7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30975124</v>
      </c>
      <c r="BO5" s="386"/>
      <c r="BP5" s="386"/>
      <c r="BQ5" s="386"/>
      <c r="BR5" s="386"/>
      <c r="BS5" s="386"/>
      <c r="BT5" s="386"/>
      <c r="BU5" s="387"/>
      <c r="BV5" s="385">
        <v>28257645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88.1</v>
      </c>
      <c r="CU5" s="383"/>
      <c r="CV5" s="383"/>
      <c r="CW5" s="383"/>
      <c r="CX5" s="383"/>
      <c r="CY5" s="383"/>
      <c r="CZ5" s="383"/>
      <c r="DA5" s="384"/>
      <c r="DB5" s="382">
        <v>86.7</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1689611</v>
      </c>
      <c r="BO6" s="386"/>
      <c r="BP6" s="386"/>
      <c r="BQ6" s="386"/>
      <c r="BR6" s="386"/>
      <c r="BS6" s="386"/>
      <c r="BT6" s="386"/>
      <c r="BU6" s="387"/>
      <c r="BV6" s="385">
        <v>1264045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93.9</v>
      </c>
      <c r="CU6" s="423"/>
      <c r="CV6" s="423"/>
      <c r="CW6" s="423"/>
      <c r="CX6" s="423"/>
      <c r="CY6" s="423"/>
      <c r="CZ6" s="423"/>
      <c r="DA6" s="424"/>
      <c r="DB6" s="422">
        <v>92.6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338161</v>
      </c>
      <c r="BO7" s="386"/>
      <c r="BP7" s="386"/>
      <c r="BQ7" s="386"/>
      <c r="BR7" s="386"/>
      <c r="BS7" s="386"/>
      <c r="BT7" s="386"/>
      <c r="BU7" s="387"/>
      <c r="BV7" s="385">
        <v>247720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17883567</v>
      </c>
      <c r="CU7" s="386"/>
      <c r="CV7" s="386"/>
      <c r="CW7" s="386"/>
      <c r="CX7" s="386"/>
      <c r="CY7" s="386"/>
      <c r="CZ7" s="386"/>
      <c r="DA7" s="387"/>
      <c r="DB7" s="385">
        <v>17950687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1351450</v>
      </c>
      <c r="BO8" s="386"/>
      <c r="BP8" s="386"/>
      <c r="BQ8" s="386"/>
      <c r="BR8" s="386"/>
      <c r="BS8" s="386"/>
      <c r="BT8" s="386"/>
      <c r="BU8" s="387"/>
      <c r="BV8" s="385">
        <v>1016325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v>
      </c>
      <c r="CU8" s="426"/>
      <c r="CV8" s="426"/>
      <c r="CW8" s="426"/>
      <c r="CX8" s="426"/>
      <c r="CY8" s="426"/>
      <c r="CZ8" s="426"/>
      <c r="DA8" s="427"/>
      <c r="DB8" s="425">
        <v>0.4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61878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335125</v>
      </c>
      <c r="BO9" s="386"/>
      <c r="BP9" s="386"/>
      <c r="BQ9" s="386"/>
      <c r="BR9" s="386"/>
      <c r="BS9" s="386"/>
      <c r="BT9" s="386"/>
      <c r="BU9" s="387"/>
      <c r="BV9" s="385">
        <v>28971</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17.399999999999999</v>
      </c>
      <c r="CU9" s="383"/>
      <c r="CV9" s="383"/>
      <c r="CW9" s="383"/>
      <c r="CX9" s="383"/>
      <c r="CY9" s="383"/>
      <c r="CZ9" s="383"/>
      <c r="DA9" s="384"/>
      <c r="DB9" s="382">
        <v>17.8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63089</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64457</v>
      </c>
      <c r="BO10" s="386"/>
      <c r="BP10" s="386"/>
      <c r="BQ10" s="386"/>
      <c r="BR10" s="386"/>
      <c r="BS10" s="386"/>
      <c r="BT10" s="386"/>
      <c r="BU10" s="387"/>
      <c r="BV10" s="385">
        <v>1028146</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100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61452</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911519</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61194</v>
      </c>
      <c r="S13" s="467"/>
      <c r="T13" s="467"/>
      <c r="U13" s="467"/>
      <c r="V13" s="468"/>
      <c r="W13" s="401" t="s">
        <v>124</v>
      </c>
      <c r="X13" s="402"/>
      <c r="Y13" s="402"/>
      <c r="Z13" s="402"/>
      <c r="AA13" s="402"/>
      <c r="AB13" s="392"/>
      <c r="AC13" s="436">
        <v>4860</v>
      </c>
      <c r="AD13" s="437"/>
      <c r="AE13" s="437"/>
      <c r="AF13" s="437"/>
      <c r="AG13" s="476"/>
      <c r="AH13" s="436">
        <v>5677</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-511937</v>
      </c>
      <c r="BO13" s="386"/>
      <c r="BP13" s="386"/>
      <c r="BQ13" s="386"/>
      <c r="BR13" s="386"/>
      <c r="BS13" s="386"/>
      <c r="BT13" s="386"/>
      <c r="BU13" s="387"/>
      <c r="BV13" s="385">
        <v>1057117</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12.2</v>
      </c>
      <c r="CU13" s="383"/>
      <c r="CV13" s="383"/>
      <c r="CW13" s="383"/>
      <c r="CX13" s="383"/>
      <c r="CY13" s="383"/>
      <c r="CZ13" s="383"/>
      <c r="DA13" s="384"/>
      <c r="DB13" s="382">
        <v>13.1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61967</v>
      </c>
      <c r="S14" s="467"/>
      <c r="T14" s="467"/>
      <c r="U14" s="467"/>
      <c r="V14" s="468"/>
      <c r="W14" s="375"/>
      <c r="X14" s="376"/>
      <c r="Y14" s="376"/>
      <c r="Z14" s="376"/>
      <c r="AA14" s="376"/>
      <c r="AB14" s="365"/>
      <c r="AC14" s="469">
        <v>17</v>
      </c>
      <c r="AD14" s="470"/>
      <c r="AE14" s="470"/>
      <c r="AF14" s="470"/>
      <c r="AG14" s="471"/>
      <c r="AH14" s="469">
        <v>18.5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58.6</v>
      </c>
      <c r="CU14" s="481"/>
      <c r="CV14" s="481"/>
      <c r="CW14" s="481"/>
      <c r="CX14" s="481"/>
      <c r="CY14" s="481"/>
      <c r="CZ14" s="481"/>
      <c r="DA14" s="482"/>
      <c r="DB14" s="480">
        <v>66.400000000000006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61734</v>
      </c>
      <c r="S15" s="467"/>
      <c r="T15" s="467"/>
      <c r="U15" s="467"/>
      <c r="V15" s="468"/>
      <c r="W15" s="401" t="s">
        <v>131</v>
      </c>
      <c r="X15" s="402"/>
      <c r="Y15" s="402"/>
      <c r="Z15" s="402"/>
      <c r="AA15" s="402"/>
      <c r="AB15" s="392"/>
      <c r="AC15" s="436">
        <v>6266</v>
      </c>
      <c r="AD15" s="437"/>
      <c r="AE15" s="437"/>
      <c r="AF15" s="437"/>
      <c r="AG15" s="476"/>
      <c r="AH15" s="436">
        <v>7416</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5233610</v>
      </c>
      <c r="BO15" s="349"/>
      <c r="BP15" s="349"/>
      <c r="BQ15" s="349"/>
      <c r="BR15" s="349"/>
      <c r="BS15" s="349"/>
      <c r="BT15" s="349"/>
      <c r="BU15" s="350"/>
      <c r="BV15" s="348">
        <v>5179227</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21.9</v>
      </c>
      <c r="AD16" s="470"/>
      <c r="AE16" s="470"/>
      <c r="AF16" s="470"/>
      <c r="AG16" s="471"/>
      <c r="AH16" s="469">
        <v>24.2</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13028215</v>
      </c>
      <c r="BO16" s="386"/>
      <c r="BP16" s="386"/>
      <c r="BQ16" s="386"/>
      <c r="BR16" s="386"/>
      <c r="BS16" s="386"/>
      <c r="BT16" s="386"/>
      <c r="BU16" s="387"/>
      <c r="BV16" s="385">
        <v>12816557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17534</v>
      </c>
      <c r="AD17" s="437"/>
      <c r="AE17" s="437"/>
      <c r="AF17" s="437"/>
      <c r="AG17" s="476"/>
      <c r="AH17" s="436">
        <v>17444</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6668344</v>
      </c>
      <c r="BO17" s="386"/>
      <c r="BP17" s="386"/>
      <c r="BQ17" s="386"/>
      <c r="BR17" s="386"/>
      <c r="BS17" s="386"/>
      <c r="BT17" s="386"/>
      <c r="BU17" s="387"/>
      <c r="BV17" s="385">
        <v>6635404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188.6</v>
      </c>
      <c r="M18" s="498"/>
      <c r="N18" s="498"/>
      <c r="O18" s="498"/>
      <c r="P18" s="498"/>
      <c r="Q18" s="498"/>
      <c r="R18" s="499"/>
      <c r="S18" s="499"/>
      <c r="T18" s="499"/>
      <c r="U18" s="499"/>
      <c r="V18" s="500"/>
      <c r="W18" s="403"/>
      <c r="X18" s="404"/>
      <c r="Y18" s="404"/>
      <c r="Z18" s="404"/>
      <c r="AA18" s="404"/>
      <c r="AB18" s="395"/>
      <c r="AC18" s="501">
        <v>61.2</v>
      </c>
      <c r="AD18" s="502"/>
      <c r="AE18" s="502"/>
      <c r="AF18" s="502"/>
      <c r="AG18" s="503"/>
      <c r="AH18" s="501">
        <v>56.9</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15934231</v>
      </c>
      <c r="BO18" s="386"/>
      <c r="BP18" s="386"/>
      <c r="BQ18" s="386"/>
      <c r="BR18" s="386"/>
      <c r="BS18" s="386"/>
      <c r="BT18" s="386"/>
      <c r="BU18" s="387"/>
      <c r="BV18" s="385">
        <v>15524082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328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21121606</v>
      </c>
      <c r="BO19" s="386"/>
      <c r="BP19" s="386"/>
      <c r="BQ19" s="386"/>
      <c r="BR19" s="386"/>
      <c r="BS19" s="386"/>
      <c r="BT19" s="386"/>
      <c r="BU19" s="387"/>
      <c r="BV19" s="385">
        <v>20362428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21077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33371812</v>
      </c>
      <c r="BO23" s="386"/>
      <c r="BP23" s="386"/>
      <c r="BQ23" s="386"/>
      <c r="BR23" s="386"/>
      <c r="BS23" s="386"/>
      <c r="BT23" s="386"/>
      <c r="BU23" s="387"/>
      <c r="BV23" s="385">
        <v>31426663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8310</v>
      </c>
      <c r="R24" s="437"/>
      <c r="S24" s="437"/>
      <c r="T24" s="437"/>
      <c r="U24" s="437"/>
      <c r="V24" s="476"/>
      <c r="W24" s="531"/>
      <c r="X24" s="519"/>
      <c r="Y24" s="520"/>
      <c r="Z24" s="435" t="s">
        <v>155</v>
      </c>
      <c r="AA24" s="415"/>
      <c r="AB24" s="415"/>
      <c r="AC24" s="415"/>
      <c r="AD24" s="415"/>
      <c r="AE24" s="415"/>
      <c r="AF24" s="415"/>
      <c r="AG24" s="416"/>
      <c r="AH24" s="436">
        <v>453</v>
      </c>
      <c r="AI24" s="437"/>
      <c r="AJ24" s="437"/>
      <c r="AK24" s="437"/>
      <c r="AL24" s="476"/>
      <c r="AM24" s="436">
        <v>1468626</v>
      </c>
      <c r="AN24" s="437"/>
      <c r="AO24" s="437"/>
      <c r="AP24" s="437"/>
      <c r="AQ24" s="437"/>
      <c r="AR24" s="476"/>
      <c r="AS24" s="436">
        <v>3242</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25504943</v>
      </c>
      <c r="BO24" s="386"/>
      <c r="BP24" s="386"/>
      <c r="BQ24" s="386"/>
      <c r="BR24" s="386"/>
      <c r="BS24" s="386"/>
      <c r="BT24" s="386"/>
      <c r="BU24" s="387"/>
      <c r="BV24" s="385">
        <v>25832985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2</v>
      </c>
      <c r="M25" s="437"/>
      <c r="N25" s="437"/>
      <c r="O25" s="437"/>
      <c r="P25" s="476"/>
      <c r="Q25" s="436">
        <v>6230</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3847974</v>
      </c>
      <c r="BO25" s="349"/>
      <c r="BP25" s="349"/>
      <c r="BQ25" s="349"/>
      <c r="BR25" s="349"/>
      <c r="BS25" s="349"/>
      <c r="BT25" s="349"/>
      <c r="BU25" s="350"/>
      <c r="BV25" s="348">
        <v>2157451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5730</v>
      </c>
      <c r="R26" s="437"/>
      <c r="S26" s="437"/>
      <c r="T26" s="437"/>
      <c r="U26" s="437"/>
      <c r="V26" s="476"/>
      <c r="W26" s="531"/>
      <c r="X26" s="519"/>
      <c r="Y26" s="520"/>
      <c r="Z26" s="435" t="s">
        <v>161</v>
      </c>
      <c r="AA26" s="541"/>
      <c r="AB26" s="541"/>
      <c r="AC26" s="541"/>
      <c r="AD26" s="541"/>
      <c r="AE26" s="541"/>
      <c r="AF26" s="541"/>
      <c r="AG26" s="542"/>
      <c r="AH26" s="436">
        <v>24</v>
      </c>
      <c r="AI26" s="437"/>
      <c r="AJ26" s="437"/>
      <c r="AK26" s="437"/>
      <c r="AL26" s="476"/>
      <c r="AM26" s="436">
        <v>70752</v>
      </c>
      <c r="AN26" s="437"/>
      <c r="AO26" s="437"/>
      <c r="AP26" s="437"/>
      <c r="AQ26" s="437"/>
      <c r="AR26" s="476"/>
      <c r="AS26" s="436">
        <v>2948</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4030</v>
      </c>
      <c r="R27" s="437"/>
      <c r="S27" s="437"/>
      <c r="T27" s="437"/>
      <c r="U27" s="437"/>
      <c r="V27" s="476"/>
      <c r="W27" s="531"/>
      <c r="X27" s="519"/>
      <c r="Y27" s="520"/>
      <c r="Z27" s="435" t="s">
        <v>164</v>
      </c>
      <c r="AA27" s="415"/>
      <c r="AB27" s="415"/>
      <c r="AC27" s="415"/>
      <c r="AD27" s="415"/>
      <c r="AE27" s="415"/>
      <c r="AF27" s="415"/>
      <c r="AG27" s="416"/>
      <c r="AH27" s="436">
        <v>1</v>
      </c>
      <c r="AI27" s="437"/>
      <c r="AJ27" s="437"/>
      <c r="AK27" s="437"/>
      <c r="AL27" s="476"/>
      <c r="AM27" s="436" t="s">
        <v>165</v>
      </c>
      <c r="AN27" s="437"/>
      <c r="AO27" s="437"/>
      <c r="AP27" s="437"/>
      <c r="AQ27" s="437"/>
      <c r="AR27" s="476"/>
      <c r="AS27" s="436" t="s">
        <v>165</v>
      </c>
      <c r="AT27" s="437"/>
      <c r="AU27" s="437"/>
      <c r="AV27" s="437"/>
      <c r="AW27" s="437"/>
      <c r="AX27" s="438"/>
      <c r="AY27" s="477" t="s">
        <v>166</v>
      </c>
      <c r="AZ27" s="478"/>
      <c r="BA27" s="478"/>
      <c r="BB27" s="478"/>
      <c r="BC27" s="478"/>
      <c r="BD27" s="478"/>
      <c r="BE27" s="478"/>
      <c r="BF27" s="478"/>
      <c r="BG27" s="478"/>
      <c r="BH27" s="478"/>
      <c r="BI27" s="478"/>
      <c r="BJ27" s="478"/>
      <c r="BK27" s="478"/>
      <c r="BL27" s="478"/>
      <c r="BM27" s="479"/>
      <c r="BN27" s="554" t="s">
        <v>121</v>
      </c>
      <c r="BO27" s="555"/>
      <c r="BP27" s="555"/>
      <c r="BQ27" s="555"/>
      <c r="BR27" s="555"/>
      <c r="BS27" s="555"/>
      <c r="BT27" s="555"/>
      <c r="BU27" s="556"/>
      <c r="BV27" s="554" t="s">
        <v>121</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167</v>
      </c>
      <c r="F28" s="415"/>
      <c r="G28" s="415"/>
      <c r="H28" s="415"/>
      <c r="I28" s="415"/>
      <c r="J28" s="415"/>
      <c r="K28" s="416"/>
      <c r="L28" s="436">
        <v>1</v>
      </c>
      <c r="M28" s="437"/>
      <c r="N28" s="437"/>
      <c r="O28" s="437"/>
      <c r="P28" s="476"/>
      <c r="Q28" s="436">
        <v>3690</v>
      </c>
      <c r="R28" s="437"/>
      <c r="S28" s="437"/>
      <c r="T28" s="437"/>
      <c r="U28" s="437"/>
      <c r="V28" s="476"/>
      <c r="W28" s="531"/>
      <c r="X28" s="519"/>
      <c r="Y28" s="520"/>
      <c r="Z28" s="435" t="s">
        <v>168</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169</v>
      </c>
      <c r="AZ28" s="558"/>
      <c r="BA28" s="558"/>
      <c r="BB28" s="559"/>
      <c r="BC28" s="345" t="s">
        <v>170</v>
      </c>
      <c r="BD28" s="346"/>
      <c r="BE28" s="346"/>
      <c r="BF28" s="346"/>
      <c r="BG28" s="346"/>
      <c r="BH28" s="346"/>
      <c r="BI28" s="346"/>
      <c r="BJ28" s="346"/>
      <c r="BK28" s="346"/>
      <c r="BL28" s="346"/>
      <c r="BM28" s="347"/>
      <c r="BN28" s="348">
        <v>6501155</v>
      </c>
      <c r="BO28" s="349"/>
      <c r="BP28" s="349"/>
      <c r="BQ28" s="349"/>
      <c r="BR28" s="349"/>
      <c r="BS28" s="349"/>
      <c r="BT28" s="349"/>
      <c r="BU28" s="350"/>
      <c r="BV28" s="348">
        <v>6840217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171</v>
      </c>
      <c r="F29" s="415"/>
      <c r="G29" s="415"/>
      <c r="H29" s="415"/>
      <c r="I29" s="415"/>
      <c r="J29" s="415"/>
      <c r="K29" s="416"/>
      <c r="L29" s="436">
        <v>20</v>
      </c>
      <c r="M29" s="437"/>
      <c r="N29" s="437"/>
      <c r="O29" s="437"/>
      <c r="P29" s="476"/>
      <c r="Q29" s="436">
        <v>3480</v>
      </c>
      <c r="R29" s="437"/>
      <c r="S29" s="437"/>
      <c r="T29" s="437"/>
      <c r="U29" s="437"/>
      <c r="V29" s="476"/>
      <c r="W29" s="532"/>
      <c r="X29" s="533"/>
      <c r="Y29" s="534"/>
      <c r="Z29" s="435" t="s">
        <v>172</v>
      </c>
      <c r="AA29" s="415"/>
      <c r="AB29" s="415"/>
      <c r="AC29" s="415"/>
      <c r="AD29" s="415"/>
      <c r="AE29" s="415"/>
      <c r="AF29" s="415"/>
      <c r="AG29" s="416"/>
      <c r="AH29" s="436">
        <v>454</v>
      </c>
      <c r="AI29" s="437"/>
      <c r="AJ29" s="437"/>
      <c r="AK29" s="437"/>
      <c r="AL29" s="476"/>
      <c r="AM29" s="436">
        <v>1472852</v>
      </c>
      <c r="AN29" s="437"/>
      <c r="AO29" s="437"/>
      <c r="AP29" s="437"/>
      <c r="AQ29" s="437"/>
      <c r="AR29" s="476"/>
      <c r="AS29" s="436">
        <v>3244</v>
      </c>
      <c r="AT29" s="437"/>
      <c r="AU29" s="437"/>
      <c r="AV29" s="437"/>
      <c r="AW29" s="437"/>
      <c r="AX29" s="438"/>
      <c r="AY29" s="560"/>
      <c r="AZ29" s="561"/>
      <c r="BA29" s="561"/>
      <c r="BB29" s="562"/>
      <c r="BC29" s="419" t="s">
        <v>173</v>
      </c>
      <c r="BD29" s="420"/>
      <c r="BE29" s="420"/>
      <c r="BF29" s="420"/>
      <c r="BG29" s="420"/>
      <c r="BH29" s="420"/>
      <c r="BI29" s="420"/>
      <c r="BJ29" s="420"/>
      <c r="BK29" s="420"/>
      <c r="BL29" s="420"/>
      <c r="BM29" s="421"/>
      <c r="BN29" s="385">
        <v>1516302</v>
      </c>
      <c r="BO29" s="386"/>
      <c r="BP29" s="386"/>
      <c r="BQ29" s="386"/>
      <c r="BR29" s="386"/>
      <c r="BS29" s="386"/>
      <c r="BT29" s="386"/>
      <c r="BU29" s="387"/>
      <c r="BV29" s="385">
        <v>571494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174</v>
      </c>
      <c r="X30" s="539"/>
      <c r="Y30" s="539"/>
      <c r="Z30" s="539"/>
      <c r="AA30" s="539"/>
      <c r="AB30" s="539"/>
      <c r="AC30" s="539"/>
      <c r="AD30" s="539"/>
      <c r="AE30" s="539"/>
      <c r="AF30" s="539"/>
      <c r="AG30" s="540"/>
      <c r="AH30" s="501">
        <v>99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175</v>
      </c>
      <c r="BD30" s="552"/>
      <c r="BE30" s="552"/>
      <c r="BF30" s="552"/>
      <c r="BG30" s="552"/>
      <c r="BH30" s="552"/>
      <c r="BI30" s="552"/>
      <c r="BJ30" s="552"/>
      <c r="BK30" s="552"/>
      <c r="BL30" s="552"/>
      <c r="BM30" s="553"/>
      <c r="BN30" s="554">
        <v>3803317</v>
      </c>
      <c r="BO30" s="555"/>
      <c r="BP30" s="555"/>
      <c r="BQ30" s="555"/>
      <c r="BR30" s="555"/>
      <c r="BS30" s="555"/>
      <c r="BT30" s="555"/>
      <c r="BU30" s="556"/>
      <c r="BV30" s="554">
        <v>1060340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182</v>
      </c>
      <c r="D33" s="409"/>
      <c r="E33" s="374" t="s">
        <v>183</v>
      </c>
      <c r="F33" s="374"/>
      <c r="G33" s="374"/>
      <c r="H33" s="374"/>
      <c r="I33" s="374"/>
      <c r="J33" s="374"/>
      <c r="K33" s="374"/>
      <c r="L33" s="374"/>
      <c r="M33" s="374"/>
      <c r="N33" s="374"/>
      <c r="O33" s="374"/>
      <c r="P33" s="374"/>
      <c r="Q33" s="374"/>
      <c r="R33" s="374"/>
      <c r="S33" s="374"/>
      <c r="T33" s="167"/>
      <c r="U33" s="409" t="s">
        <v>182</v>
      </c>
      <c r="V33" s="409"/>
      <c r="W33" s="374" t="s">
        <v>183</v>
      </c>
      <c r="X33" s="374"/>
      <c r="Y33" s="374"/>
      <c r="Z33" s="374"/>
      <c r="AA33" s="374"/>
      <c r="AB33" s="374"/>
      <c r="AC33" s="374"/>
      <c r="AD33" s="374"/>
      <c r="AE33" s="374"/>
      <c r="AF33" s="374"/>
      <c r="AG33" s="374"/>
      <c r="AH33" s="374"/>
      <c r="AI33" s="374"/>
      <c r="AJ33" s="374"/>
      <c r="AK33" s="374"/>
      <c r="AL33" s="167"/>
      <c r="AM33" s="409" t="s">
        <v>182</v>
      </c>
      <c r="AN33" s="409"/>
      <c r="AO33" s="374" t="s">
        <v>183</v>
      </c>
      <c r="AP33" s="374"/>
      <c r="AQ33" s="374"/>
      <c r="AR33" s="374"/>
      <c r="AS33" s="374"/>
      <c r="AT33" s="374"/>
      <c r="AU33" s="374"/>
      <c r="AV33" s="374"/>
      <c r="AW33" s="374"/>
      <c r="AX33" s="374"/>
      <c r="AY33" s="374"/>
      <c r="AZ33" s="374"/>
      <c r="BA33" s="374"/>
      <c r="BB33" s="374"/>
      <c r="BC33" s="374"/>
      <c r="BD33" s="168"/>
      <c r="BE33" s="374" t="s">
        <v>184</v>
      </c>
      <c r="BF33" s="374"/>
      <c r="BG33" s="374" t="s">
        <v>185</v>
      </c>
      <c r="BH33" s="374"/>
      <c r="BI33" s="374"/>
      <c r="BJ33" s="374"/>
      <c r="BK33" s="374"/>
      <c r="BL33" s="374"/>
      <c r="BM33" s="374"/>
      <c r="BN33" s="374"/>
      <c r="BO33" s="374"/>
      <c r="BP33" s="374"/>
      <c r="BQ33" s="374"/>
      <c r="BR33" s="374"/>
      <c r="BS33" s="374"/>
      <c r="BT33" s="374"/>
      <c r="BU33" s="374"/>
      <c r="BV33" s="168"/>
      <c r="BW33" s="409" t="s">
        <v>184</v>
      </c>
      <c r="BX33" s="409"/>
      <c r="BY33" s="374" t="s">
        <v>186</v>
      </c>
      <c r="BZ33" s="374"/>
      <c r="CA33" s="374"/>
      <c r="CB33" s="374"/>
      <c r="CC33" s="374"/>
      <c r="CD33" s="374"/>
      <c r="CE33" s="374"/>
      <c r="CF33" s="374"/>
      <c r="CG33" s="374"/>
      <c r="CH33" s="374"/>
      <c r="CI33" s="374"/>
      <c r="CJ33" s="374"/>
      <c r="CK33" s="374"/>
      <c r="CL33" s="374"/>
      <c r="CM33" s="374"/>
      <c r="CN33" s="167"/>
      <c r="CO33" s="409" t="s">
        <v>182</v>
      </c>
      <c r="CP33" s="409"/>
      <c r="CQ33" s="374" t="s">
        <v>187</v>
      </c>
      <c r="CR33" s="374"/>
      <c r="CS33" s="374"/>
      <c r="CT33" s="374"/>
      <c r="CU33" s="374"/>
      <c r="CV33" s="374"/>
      <c r="CW33" s="374"/>
      <c r="CX33" s="374"/>
      <c r="CY33" s="374"/>
      <c r="CZ33" s="374"/>
      <c r="DA33" s="374"/>
      <c r="DB33" s="374"/>
      <c r="DC33" s="374"/>
      <c r="DD33" s="374"/>
      <c r="DE33" s="374"/>
      <c r="DF33" s="167"/>
      <c r="DG33" s="374" t="s">
        <v>188</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IF('各会計、関係団体の財政状況及び健全化判断比率'!B34="","",'各会計、関係団体の財政状況及び健全化判断比率'!B34)</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熊本県市町村総合事務組合</v>
      </c>
      <c r="BZ34" s="567"/>
      <c r="CA34" s="567"/>
      <c r="CB34" s="567"/>
      <c r="CC34" s="567"/>
      <c r="CD34" s="567"/>
      <c r="CE34" s="567"/>
      <c r="CF34" s="567"/>
      <c r="CG34" s="567"/>
      <c r="CH34" s="567"/>
      <c r="CI34" s="567"/>
      <c r="CJ34" s="567"/>
      <c r="CK34" s="567"/>
      <c r="CL34" s="567"/>
      <c r="CM34" s="567"/>
      <c r="CN34" s="165"/>
      <c r="CO34" s="566">
        <f>IF(CQ34="","",MAX(C34:D43,U34:V43,AM34:AN43,BE34:BF43,BW34:BX43)+1)</f>
        <v>16</v>
      </c>
      <c r="CP34" s="566"/>
      <c r="CQ34" s="567" t="str">
        <f>IF('各会計、関係団体の財政状況及び健全化判断比率'!BS7="","",'各会計、関係団体の財政状況及び健全化判断比率'!BS7)</f>
        <v>宇城市土地開発公社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奨学金特別会計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IF('各会計、関係団体の財政状況及び健全化判断比率'!B32="","",'各会計、関係団体の財政状況及び健全化判断比率'!B32)</f>
        <v>国民健康保険宇城市民病院事業会計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上天草・宇城水道企業団</v>
      </c>
      <c r="BZ35" s="567"/>
      <c r="CA35" s="567"/>
      <c r="CB35" s="567"/>
      <c r="CC35" s="567"/>
      <c r="CD35" s="567"/>
      <c r="CE35" s="567"/>
      <c r="CF35" s="567"/>
      <c r="CG35" s="567"/>
      <c r="CH35" s="567"/>
      <c r="CI35" s="567"/>
      <c r="CJ35" s="567"/>
      <c r="CK35" s="567"/>
      <c r="CL35" s="567"/>
      <c r="CM35" s="567"/>
      <c r="CN35" s="165"/>
      <c r="CO35" s="566">
        <f t="shared" ref="CO35:CO43" si="3">IF(CQ35="","",CO34+1)</f>
        <v>17</v>
      </c>
      <c r="CP35" s="566"/>
      <c r="CQ35" s="567" t="str">
        <f>IF('各会計、関係団体の財政状況及び健全化判断比率'!BS8="","",'各会計、関係団体の財政状況及び健全化判断比率'!BS8)</f>
        <v>三角町振興株式会社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f t="shared" si="0"/>
        <v>8</v>
      </c>
      <c r="AN36" s="566"/>
      <c r="AO36" s="567" t="str">
        <f>IF('各会計、関係団体の財政状況及び健全化判断比率'!B33="","",'各会計、関係団体の財政状況及び健全化判断比率'!B33)</f>
        <v>下水道事業会計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宇城広域連合（一般会計）</v>
      </c>
      <c r="BZ36" s="567"/>
      <c r="CA36" s="567"/>
      <c r="CB36" s="567"/>
      <c r="CC36" s="567"/>
      <c r="CD36" s="567"/>
      <c r="CE36" s="567"/>
      <c r="CF36" s="567"/>
      <c r="CG36" s="567"/>
      <c r="CH36" s="567"/>
      <c r="CI36" s="567"/>
      <c r="CJ36" s="567"/>
      <c r="CK36" s="567"/>
      <c r="CL36" s="567"/>
      <c r="CM36" s="567"/>
      <c r="CN36" s="165"/>
      <c r="CO36" s="566">
        <f t="shared" si="3"/>
        <v>18</v>
      </c>
      <c r="CP36" s="566"/>
      <c r="CQ36" s="567" t="str">
        <f>IF('各会計、関係団体の財政状況及び健全化判断比率'!BS9="","",'各会計、関係団体の財政状況及び健全化判断比率'!BS9)</f>
        <v>不知火温泉有限会社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宇城広域連合（ふるさと市町村圏基金特別会計）</v>
      </c>
      <c r="BZ37" s="567"/>
      <c r="CA37" s="567"/>
      <c r="CB37" s="567"/>
      <c r="CC37" s="567"/>
      <c r="CD37" s="567"/>
      <c r="CE37" s="567"/>
      <c r="CF37" s="567"/>
      <c r="CG37" s="567"/>
      <c r="CH37" s="567"/>
      <c r="CI37" s="567"/>
      <c r="CJ37" s="567"/>
      <c r="CK37" s="567"/>
      <c r="CL37" s="567"/>
      <c r="CM37" s="567"/>
      <c r="CN37" s="165"/>
      <c r="CO37" s="566">
        <f t="shared" si="3"/>
        <v>19</v>
      </c>
      <c r="CP37" s="566"/>
      <c r="CQ37" s="567" t="str">
        <f>IF('各会計、関係団体の財政状況及び健全化判断比率'!BS10="","",'各会計、関係団体の財政状況及び健全化判断比率'!BS10)</f>
        <v>有限会社アグリパーク豊野</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熊本県後期高齢者医療広域連合（一般会計）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熊本県後期高齢者医療広域連合（後期高齢者医療特別会計）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193</v>
      </c>
    </row>
    <row r="50" spans="5:5">
      <c r="E50" s="139" t="s">
        <v>194</v>
      </c>
    </row>
    <row r="51" spans="5:5">
      <c r="E51" s="139" t="s">
        <v>195</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60" zoomScaleNormal="6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69" t="s">
        <v>24</v>
      </c>
      <c r="C41" s="1170"/>
      <c r="D41" s="81"/>
      <c r="E41" s="1175" t="s">
        <v>25</v>
      </c>
      <c r="F41" s="1175"/>
      <c r="G41" s="1175"/>
      <c r="H41" s="1176"/>
      <c r="I41" s="82">
        <v>33547</v>
      </c>
      <c r="J41" s="83">
        <v>32452</v>
      </c>
      <c r="K41" s="83">
        <v>31898</v>
      </c>
      <c r="L41" s="83">
        <v>31427</v>
      </c>
      <c r="M41" s="84">
        <v>33372</v>
      </c>
    </row>
    <row r="42" spans="2:13" ht="27.75" customHeight="1">
      <c r="B42" s="1171"/>
      <c r="C42" s="1172"/>
      <c r="D42" s="85"/>
      <c r="E42" s="1177" t="s">
        <v>26</v>
      </c>
      <c r="F42" s="1177"/>
      <c r="G42" s="1177"/>
      <c r="H42" s="1178"/>
      <c r="I42" s="86">
        <v>475</v>
      </c>
      <c r="J42" s="87">
        <v>429</v>
      </c>
      <c r="K42" s="87">
        <v>373</v>
      </c>
      <c r="L42" s="87">
        <v>316</v>
      </c>
      <c r="M42" s="88">
        <v>86</v>
      </c>
    </row>
    <row r="43" spans="2:13" ht="27.75" customHeight="1">
      <c r="B43" s="1171"/>
      <c r="C43" s="1172"/>
      <c r="D43" s="85"/>
      <c r="E43" s="1177" t="s">
        <v>27</v>
      </c>
      <c r="F43" s="1177"/>
      <c r="G43" s="1177"/>
      <c r="H43" s="1178"/>
      <c r="I43" s="86">
        <v>13518</v>
      </c>
      <c r="J43" s="87">
        <v>12691</v>
      </c>
      <c r="K43" s="87">
        <v>11870</v>
      </c>
      <c r="L43" s="87">
        <v>10834</v>
      </c>
      <c r="M43" s="88">
        <v>10106</v>
      </c>
    </row>
    <row r="44" spans="2:13" ht="27.75" customHeight="1">
      <c r="B44" s="1171"/>
      <c r="C44" s="1172"/>
      <c r="D44" s="85"/>
      <c r="E44" s="1177" t="s">
        <v>28</v>
      </c>
      <c r="F44" s="1177"/>
      <c r="G44" s="1177"/>
      <c r="H44" s="1178"/>
      <c r="I44" s="86">
        <v>1641</v>
      </c>
      <c r="J44" s="87">
        <v>813</v>
      </c>
      <c r="K44" s="87">
        <v>599</v>
      </c>
      <c r="L44" s="87">
        <v>757</v>
      </c>
      <c r="M44" s="88">
        <v>697</v>
      </c>
    </row>
    <row r="45" spans="2:13" ht="27.75" customHeight="1">
      <c r="B45" s="1171"/>
      <c r="C45" s="1172"/>
      <c r="D45" s="85"/>
      <c r="E45" s="1177" t="s">
        <v>29</v>
      </c>
      <c r="F45" s="1177"/>
      <c r="G45" s="1177"/>
      <c r="H45" s="1178"/>
      <c r="I45" s="86">
        <v>5173</v>
      </c>
      <c r="J45" s="87">
        <v>5222</v>
      </c>
      <c r="K45" s="87">
        <v>5123</v>
      </c>
      <c r="L45" s="87">
        <v>4946</v>
      </c>
      <c r="M45" s="88">
        <v>4569</v>
      </c>
    </row>
    <row r="46" spans="2:13" ht="27.75" customHeight="1">
      <c r="B46" s="1171"/>
      <c r="C46" s="1172"/>
      <c r="D46" s="85"/>
      <c r="E46" s="1177" t="s">
        <v>30</v>
      </c>
      <c r="F46" s="1177"/>
      <c r="G46" s="1177"/>
      <c r="H46" s="1178"/>
      <c r="I46" s="86" t="s">
        <v>485</v>
      </c>
      <c r="J46" s="87" t="s">
        <v>485</v>
      </c>
      <c r="K46" s="87" t="s">
        <v>485</v>
      </c>
      <c r="L46" s="87" t="s">
        <v>485</v>
      </c>
      <c r="M46" s="88" t="s">
        <v>485</v>
      </c>
    </row>
    <row r="47" spans="2:13" ht="27.75" customHeight="1">
      <c r="B47" s="1171"/>
      <c r="C47" s="1172"/>
      <c r="D47" s="85"/>
      <c r="E47" s="1177" t="s">
        <v>31</v>
      </c>
      <c r="F47" s="1177"/>
      <c r="G47" s="1177"/>
      <c r="H47" s="1178"/>
      <c r="I47" s="86" t="s">
        <v>485</v>
      </c>
      <c r="J47" s="87" t="s">
        <v>485</v>
      </c>
      <c r="K47" s="87" t="s">
        <v>485</v>
      </c>
      <c r="L47" s="87" t="s">
        <v>485</v>
      </c>
      <c r="M47" s="88" t="s">
        <v>485</v>
      </c>
    </row>
    <row r="48" spans="2:13" ht="27.75" customHeight="1">
      <c r="B48" s="1173"/>
      <c r="C48" s="1174"/>
      <c r="D48" s="85"/>
      <c r="E48" s="1177" t="s">
        <v>32</v>
      </c>
      <c r="F48" s="1177"/>
      <c r="G48" s="1177"/>
      <c r="H48" s="1178"/>
      <c r="I48" s="86" t="s">
        <v>485</v>
      </c>
      <c r="J48" s="87" t="s">
        <v>485</v>
      </c>
      <c r="K48" s="87" t="s">
        <v>485</v>
      </c>
      <c r="L48" s="87" t="s">
        <v>485</v>
      </c>
      <c r="M48" s="88" t="s">
        <v>485</v>
      </c>
    </row>
    <row r="49" spans="2:13" ht="27.75" customHeight="1">
      <c r="B49" s="1179" t="s">
        <v>33</v>
      </c>
      <c r="C49" s="1180"/>
      <c r="D49" s="89"/>
      <c r="E49" s="1177" t="s">
        <v>34</v>
      </c>
      <c r="F49" s="1177"/>
      <c r="G49" s="1177"/>
      <c r="H49" s="1178"/>
      <c r="I49" s="86">
        <v>4535</v>
      </c>
      <c r="J49" s="87">
        <v>5645</v>
      </c>
      <c r="K49" s="87">
        <v>6805</v>
      </c>
      <c r="L49" s="87">
        <v>8197</v>
      </c>
      <c r="M49" s="88">
        <v>8760</v>
      </c>
    </row>
    <row r="50" spans="2:13" ht="27.75" customHeight="1">
      <c r="B50" s="1171"/>
      <c r="C50" s="1172"/>
      <c r="D50" s="85"/>
      <c r="E50" s="1177" t="s">
        <v>35</v>
      </c>
      <c r="F50" s="1177"/>
      <c r="G50" s="1177"/>
      <c r="H50" s="1178"/>
      <c r="I50" s="86">
        <v>224</v>
      </c>
      <c r="J50" s="87">
        <v>73</v>
      </c>
      <c r="K50" s="87">
        <v>57</v>
      </c>
      <c r="L50" s="87">
        <v>37</v>
      </c>
      <c r="M50" s="88">
        <v>7</v>
      </c>
    </row>
    <row r="51" spans="2:13" ht="27.75" customHeight="1">
      <c r="B51" s="1173"/>
      <c r="C51" s="1174"/>
      <c r="D51" s="85"/>
      <c r="E51" s="1177" t="s">
        <v>36</v>
      </c>
      <c r="F51" s="1177"/>
      <c r="G51" s="1177"/>
      <c r="H51" s="1178"/>
      <c r="I51" s="86">
        <v>30736</v>
      </c>
      <c r="J51" s="87">
        <v>30360</v>
      </c>
      <c r="K51" s="87">
        <v>30199</v>
      </c>
      <c r="L51" s="87">
        <v>30097</v>
      </c>
      <c r="M51" s="88">
        <v>31392</v>
      </c>
    </row>
    <row r="52" spans="2:13" ht="27.75" customHeight="1" thickBot="1">
      <c r="B52" s="1181" t="s">
        <v>37</v>
      </c>
      <c r="C52" s="1182"/>
      <c r="D52" s="90"/>
      <c r="E52" s="1183" t="s">
        <v>38</v>
      </c>
      <c r="F52" s="1183"/>
      <c r="G52" s="1183"/>
      <c r="H52" s="1184"/>
      <c r="I52" s="91">
        <v>18859</v>
      </c>
      <c r="J52" s="92">
        <v>15530</v>
      </c>
      <c r="K52" s="92">
        <v>12804</v>
      </c>
      <c r="L52" s="92">
        <v>9948</v>
      </c>
      <c r="M52" s="93">
        <v>8671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69889</v>
      </c>
      <c r="E3" s="116"/>
      <c r="F3" s="117">
        <v>61882</v>
      </c>
      <c r="G3" s="118"/>
      <c r="H3" s="119"/>
    </row>
    <row r="4" spans="1:8">
      <c r="A4" s="120"/>
      <c r="B4" s="121"/>
      <c r="C4" s="122"/>
      <c r="D4" s="123">
        <v>29821</v>
      </c>
      <c r="E4" s="124"/>
      <c r="F4" s="125">
        <v>32175</v>
      </c>
      <c r="G4" s="126"/>
      <c r="H4" s="127"/>
    </row>
    <row r="5" spans="1:8">
      <c r="A5" s="108" t="s">
        <v>518</v>
      </c>
      <c r="B5" s="113"/>
      <c r="C5" s="114"/>
      <c r="D5" s="115">
        <v>41841</v>
      </c>
      <c r="E5" s="116"/>
      <c r="F5" s="117">
        <v>47569</v>
      </c>
      <c r="G5" s="118"/>
      <c r="H5" s="119"/>
    </row>
    <row r="6" spans="1:8">
      <c r="A6" s="120"/>
      <c r="B6" s="121"/>
      <c r="C6" s="122"/>
      <c r="D6" s="123">
        <v>16524</v>
      </c>
      <c r="E6" s="124"/>
      <c r="F6" s="125">
        <v>26255</v>
      </c>
      <c r="G6" s="126"/>
      <c r="H6" s="127"/>
    </row>
    <row r="7" spans="1:8">
      <c r="A7" s="108" t="s">
        <v>519</v>
      </c>
      <c r="B7" s="113"/>
      <c r="C7" s="114"/>
      <c r="D7" s="115">
        <v>61674</v>
      </c>
      <c r="E7" s="116"/>
      <c r="F7" s="117">
        <v>50880</v>
      </c>
      <c r="G7" s="118"/>
      <c r="H7" s="119"/>
    </row>
    <row r="8" spans="1:8">
      <c r="A8" s="120"/>
      <c r="B8" s="121"/>
      <c r="C8" s="122"/>
      <c r="D8" s="123">
        <v>15356</v>
      </c>
      <c r="E8" s="124"/>
      <c r="F8" s="125">
        <v>26879</v>
      </c>
      <c r="G8" s="126"/>
      <c r="H8" s="127"/>
    </row>
    <row r="9" spans="1:8">
      <c r="A9" s="108" t="s">
        <v>520</v>
      </c>
      <c r="B9" s="113"/>
      <c r="C9" s="114"/>
      <c r="D9" s="115">
        <v>74408</v>
      </c>
      <c r="E9" s="116"/>
      <c r="F9" s="117">
        <v>63956</v>
      </c>
      <c r="G9" s="118"/>
      <c r="H9" s="119"/>
    </row>
    <row r="10" spans="1:8">
      <c r="A10" s="120"/>
      <c r="B10" s="121"/>
      <c r="C10" s="122"/>
      <c r="D10" s="123">
        <v>12815</v>
      </c>
      <c r="E10" s="124"/>
      <c r="F10" s="125">
        <v>29239</v>
      </c>
      <c r="G10" s="126"/>
      <c r="H10" s="127"/>
    </row>
    <row r="11" spans="1:8">
      <c r="A11" s="108" t="s">
        <v>521</v>
      </c>
      <c r="B11" s="113"/>
      <c r="C11" s="114"/>
      <c r="D11" s="115">
        <v>53780</v>
      </c>
      <c r="E11" s="116"/>
      <c r="F11" s="117">
        <v>66255</v>
      </c>
      <c r="G11" s="118"/>
      <c r="H11" s="119"/>
    </row>
    <row r="12" spans="1:8">
      <c r="A12" s="120"/>
      <c r="B12" s="121"/>
      <c r="C12" s="128"/>
      <c r="D12" s="123">
        <v>18344</v>
      </c>
      <c r="E12" s="124"/>
      <c r="F12" s="125">
        <v>31822</v>
      </c>
      <c r="G12" s="126"/>
      <c r="H12" s="127"/>
    </row>
    <row r="13" spans="1:8">
      <c r="A13" s="108"/>
      <c r="B13" s="113"/>
      <c r="C13" s="129"/>
      <c r="D13" s="130">
        <v>60318</v>
      </c>
      <c r="E13" s="131"/>
      <c r="F13" s="132">
        <v>58108</v>
      </c>
      <c r="G13" s="133"/>
      <c r="H13" s="119"/>
    </row>
    <row r="14" spans="1:8">
      <c r="A14" s="120"/>
      <c r="B14" s="121"/>
      <c r="C14" s="122"/>
      <c r="D14" s="123">
        <v>18572</v>
      </c>
      <c r="E14" s="124"/>
      <c r="F14" s="125">
        <v>29274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5.07</v>
      </c>
      <c r="C19" s="134">
        <f>ROUND(VALUE(SUBSTITUTE(実質収支比率等に係る経年分析!G$48,"▲","-")),2)</f>
        <v>5.44</v>
      </c>
      <c r="D19" s="134">
        <f>ROUND(VALUE(SUBSTITUTE(実質収支比率等に係る経年分析!H$48,"▲","-")),2)</f>
        <v>5.51</v>
      </c>
      <c r="E19" s="134">
        <f>ROUND(VALUE(SUBSTITUTE(実質収支比率等に係る経年分析!I$48,"▲","-")),2)</f>
        <v>5.66</v>
      </c>
      <c r="F19" s="134">
        <f>ROUND(VALUE(SUBSTITUTE(実質収支比率等に係る経年分析!J$48,"▲","-")),2)</f>
        <v>7.56</v>
      </c>
    </row>
    <row r="20" spans="1:11">
      <c r="A20" s="134" t="s">
        <v>43</v>
      </c>
      <c r="B20" s="134">
        <f>ROUND(VALUE(SUBSTITUTE(実質収支比率等に係る経年分析!F$47,"▲","-")),2)</f>
        <v>17.78</v>
      </c>
      <c r="C20" s="134">
        <f>ROUND(VALUE(SUBSTITUTE(実質収支比率等に係る経年分析!G$47,"▲","-")),2)</f>
        <v>23.96</v>
      </c>
      <c r="D20" s="134">
        <f>ROUND(VALUE(SUBSTITUTE(実質収支比率等に係る経年分析!H$47,"▲","-")),2)</f>
        <v>29.65</v>
      </c>
      <c r="E20" s="134">
        <f>ROUND(VALUE(SUBSTITUTE(実質収支比率等に係る経年分析!I$47,"▲","-")),2)</f>
        <v>38.11</v>
      </c>
      <c r="F20" s="134">
        <f>ROUND(VALUE(SUBSTITUTE(実質収支比率等に係る経年分析!J$47,"▲","-")),2)</f>
        <v>36.35</v>
      </c>
    </row>
    <row r="21" spans="1:11">
      <c r="A21" s="134" t="s">
        <v>44</v>
      </c>
      <c r="B21" s="134">
        <f>IF(ISNUMBER(VALUE(SUBSTITUTE(実質収支比率等に係る経年分析!F$49,"▲","-"))),ROUND(VALUE(SUBSTITUTE(実質収支比率等に係る経年分析!F$49,"▲","-")),2),NA())</f>
        <v>5.72</v>
      </c>
      <c r="C21" s="134">
        <f>IF(ISNUMBER(VALUE(SUBSTITUTE(実質収支比率等に係る経年分析!G$49,"▲","-"))),ROUND(VALUE(SUBSTITUTE(実質収支比率等に係る経年分析!G$49,"▲","-")),2),NA())</f>
        <v>4.41</v>
      </c>
      <c r="D21" s="134">
        <f>IF(ISNUMBER(VALUE(SUBSTITUTE(実質収支比率等に係る経年分析!H$49,"▲","-"))),ROUND(VALUE(SUBSTITUTE(実質収支比率等に係る経年分析!H$49,"▲","-")),2),NA())</f>
        <v>2.78</v>
      </c>
      <c r="E21" s="134">
        <f>IF(ISNUMBER(VALUE(SUBSTITUTE(実質収支比率等に係る経年分析!I$49,"▲","-"))),ROUND(VALUE(SUBSTITUTE(実質収支比率等に係る経年分析!I$49,"▲","-")),2),NA())</f>
        <v>5.89</v>
      </c>
      <c r="F21" s="134">
        <f>IF(ISNUMBER(VALUE(SUBSTITUTE(実質収支比率等に係る経年分析!J$49,"▲","-"))),ROUND(VALUE(SUBSTITUTE(実質収支比率等に係る経年分析!J$49,"▲","-")),2),NA())</f>
        <v>-2.86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奨学金特別会計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1.98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0.77</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0.57999999999999996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1.1599999999999999</v>
      </c>
    </row>
    <row r="33" spans="1:16">
      <c r="A33" s="135" t="str">
        <f>IF(連結実質赤字比率に係る赤字・黒字の構成分析!C$37="",NA(),連結実質赤字比率に係る赤字・黒字の構成分析!C$37)</f>
        <v>国民健康保険宇城市民病院事業会計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1.62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1.74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1.81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1.91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2.36</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1.82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2.1800000000000002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2.5299999999999998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2.2999999999999998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2.61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5.05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5.43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5.49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5.65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7.53</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2978</v>
      </c>
      <c r="E42" s="136"/>
      <c r="F42" s="136"/>
      <c r="G42" s="136">
        <f>'実質公債費比率（分子）の構造'!L$52</f>
        <v>3070</v>
      </c>
      <c r="H42" s="136"/>
      <c r="I42" s="136"/>
      <c r="J42" s="136">
        <f>'実質公債費比率（分子）の構造'!M$52</f>
        <v>3051</v>
      </c>
      <c r="K42" s="136"/>
      <c r="L42" s="136"/>
      <c r="M42" s="136">
        <f>'実質公債費比率（分子）の構造'!N$52</f>
        <v>2987</v>
      </c>
      <c r="N42" s="136"/>
      <c r="O42" s="136"/>
      <c r="P42" s="136">
        <f>'実質公債費比率（分子）の構造'!O$52</f>
        <v>3110</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67</v>
      </c>
      <c r="C44" s="136"/>
      <c r="D44" s="136"/>
      <c r="E44" s="136">
        <f>'実質公債費比率（分子）の構造'!L$50</f>
        <v>60</v>
      </c>
      <c r="F44" s="136"/>
      <c r="G44" s="136"/>
      <c r="H44" s="136">
        <f>'実質公債費比率（分子）の構造'!M$50</f>
        <v>55</v>
      </c>
      <c r="I44" s="136"/>
      <c r="J44" s="136"/>
      <c r="K44" s="136">
        <f>'実質公債費比率（分子）の構造'!N$50</f>
        <v>53</v>
      </c>
      <c r="L44" s="136"/>
      <c r="M44" s="136"/>
      <c r="N44" s="136">
        <f>'実質公債費比率（分子）の構造'!O$50</f>
        <v>232</v>
      </c>
      <c r="O44" s="136"/>
      <c r="P44" s="136"/>
    </row>
    <row r="45" spans="1:16">
      <c r="A45" s="136" t="s">
        <v>54</v>
      </c>
      <c r="B45" s="136">
        <f>'実質公債費比率（分子）の構造'!K$49</f>
        <v>526</v>
      </c>
      <c r="C45" s="136"/>
      <c r="D45" s="136"/>
      <c r="E45" s="136">
        <f>'実質公債費比率（分子）の構造'!L$49</f>
        <v>469</v>
      </c>
      <c r="F45" s="136"/>
      <c r="G45" s="136"/>
      <c r="H45" s="136">
        <f>'実質公債費比率（分子）の構造'!M$49</f>
        <v>239</v>
      </c>
      <c r="I45" s="136"/>
      <c r="J45" s="136"/>
      <c r="K45" s="136">
        <f>'実質公債費比率（分子）の構造'!N$49</f>
        <v>69</v>
      </c>
      <c r="L45" s="136"/>
      <c r="M45" s="136"/>
      <c r="N45" s="136">
        <f>'実質公債費比率（分子）の構造'!O$49</f>
        <v>96</v>
      </c>
      <c r="O45" s="136"/>
      <c r="P45" s="136"/>
    </row>
    <row r="46" spans="1:16">
      <c r="A46" s="136" t="s">
        <v>55</v>
      </c>
      <c r="B46" s="136">
        <f>'実質公債費比率（分子）の構造'!K$48</f>
        <v>1183</v>
      </c>
      <c r="C46" s="136"/>
      <c r="D46" s="136"/>
      <c r="E46" s="136">
        <f>'実質公債費比率（分子）の構造'!L$48</f>
        <v>1066</v>
      </c>
      <c r="F46" s="136"/>
      <c r="G46" s="136"/>
      <c r="H46" s="136">
        <f>'実質公債費比率（分子）の構造'!M$48</f>
        <v>1036</v>
      </c>
      <c r="I46" s="136"/>
      <c r="J46" s="136"/>
      <c r="K46" s="136">
        <f>'実質公債費比率（分子）の構造'!N$48</f>
        <v>936</v>
      </c>
      <c r="L46" s="136"/>
      <c r="M46" s="136"/>
      <c r="N46" s="136">
        <f>'実質公債費比率（分子）の構造'!O$48</f>
        <v>910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3611</v>
      </c>
      <c r="C49" s="136"/>
      <c r="D49" s="136"/>
      <c r="E49" s="136">
        <f>'実質公債費比率（分子）の構造'!L$45</f>
        <v>3711</v>
      </c>
      <c r="F49" s="136"/>
      <c r="G49" s="136"/>
      <c r="H49" s="136">
        <f>'実質公債費比率（分子）の構造'!M$45</f>
        <v>3688</v>
      </c>
      <c r="I49" s="136"/>
      <c r="J49" s="136"/>
      <c r="K49" s="136">
        <f>'実質公債費比率（分子）の構造'!N$45</f>
        <v>3643</v>
      </c>
      <c r="L49" s="136"/>
      <c r="M49" s="136"/>
      <c r="N49" s="136">
        <f>'実質公債費比率（分子）の構造'!O$45</f>
        <v>3674</v>
      </c>
      <c r="O49" s="136"/>
      <c r="P49" s="136"/>
    </row>
    <row r="50" spans="1:16">
      <c r="A50" s="136" t="s">
        <v>59</v>
      </c>
      <c r="B50" s="136" t="e">
        <f>NA()</f>
        <v>#N/A</v>
      </c>
      <c r="C50" s="136">
        <f>IF(ISNUMBER('実質公債費比率（分子）の構造'!K$53),'実質公債費比率（分子）の構造'!K$53,NA())</f>
        <v>2409</v>
      </c>
      <c r="D50" s="136" t="e">
        <f>NA()</f>
        <v>#N/A</v>
      </c>
      <c r="E50" s="136" t="e">
        <f>NA()</f>
        <v>#N/A</v>
      </c>
      <c r="F50" s="136">
        <f>IF(ISNUMBER('実質公債費比率（分子）の構造'!L$53),'実質公債費比率（分子）の構造'!L$53,NA())</f>
        <v>2236</v>
      </c>
      <c r="G50" s="136" t="e">
        <f>NA()</f>
        <v>#N/A</v>
      </c>
      <c r="H50" s="136" t="e">
        <f>NA()</f>
        <v>#N/A</v>
      </c>
      <c r="I50" s="136">
        <f>IF(ISNUMBER('実質公債費比率（分子）の構造'!M$53),'実質公債費比率（分子）の構造'!M$53,NA())</f>
        <v>1967</v>
      </c>
      <c r="J50" s="136" t="e">
        <f>NA()</f>
        <v>#N/A</v>
      </c>
      <c r="K50" s="136" t="e">
        <f>NA()</f>
        <v>#N/A</v>
      </c>
      <c r="L50" s="136">
        <f>IF(ISNUMBER('実質公債費比率（分子）の構造'!N$53),'実質公債費比率（分子）の構造'!N$53,NA())</f>
        <v>1714</v>
      </c>
      <c r="M50" s="136" t="e">
        <f>NA()</f>
        <v>#N/A</v>
      </c>
      <c r="N50" s="136" t="e">
        <f>NA()</f>
        <v>#N/A</v>
      </c>
      <c r="O50" s="136">
        <f>IF(ISNUMBER('実質公債費比率（分子）の構造'!O$53),'実質公債費比率（分子）の構造'!O$53,NA())</f>
        <v>1802</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30736</v>
      </c>
      <c r="E56" s="135"/>
      <c r="F56" s="135"/>
      <c r="G56" s="135">
        <f>'将来負担比率（分子）の構造'!J$51</f>
        <v>30360</v>
      </c>
      <c r="H56" s="135"/>
      <c r="I56" s="135"/>
      <c r="J56" s="135">
        <f>'将来負担比率（分子）の構造'!K$51</f>
        <v>30199</v>
      </c>
      <c r="K56" s="135"/>
      <c r="L56" s="135"/>
      <c r="M56" s="135">
        <f>'将来負担比率（分子）の構造'!L$51</f>
        <v>30097</v>
      </c>
      <c r="N56" s="135"/>
      <c r="O56" s="135"/>
      <c r="P56" s="135">
        <f>'将来負担比率（分子）の構造'!M$51</f>
        <v>31392</v>
      </c>
    </row>
    <row r="57" spans="1:16">
      <c r="A57" s="135" t="s">
        <v>35</v>
      </c>
      <c r="B57" s="135"/>
      <c r="C57" s="135"/>
      <c r="D57" s="135">
        <f>'将来負担比率（分子）の構造'!I$50</f>
        <v>224</v>
      </c>
      <c r="E57" s="135"/>
      <c r="F57" s="135"/>
      <c r="G57" s="135">
        <f>'将来負担比率（分子）の構造'!J$50</f>
        <v>73</v>
      </c>
      <c r="H57" s="135"/>
      <c r="I57" s="135"/>
      <c r="J57" s="135">
        <f>'将来負担比率（分子）の構造'!K$50</f>
        <v>57</v>
      </c>
      <c r="K57" s="135"/>
      <c r="L57" s="135"/>
      <c r="M57" s="135">
        <f>'将来負担比率（分子）の構造'!L$50</f>
        <v>37</v>
      </c>
      <c r="N57" s="135"/>
      <c r="O57" s="135"/>
      <c r="P57" s="135">
        <f>'将来負担比率（分子）の構造'!M$50</f>
        <v>7</v>
      </c>
    </row>
    <row r="58" spans="1:16">
      <c r="A58" s="135" t="s">
        <v>34</v>
      </c>
      <c r="B58" s="135"/>
      <c r="C58" s="135"/>
      <c r="D58" s="135">
        <f>'将来負担比率（分子）の構造'!I$49</f>
        <v>4535</v>
      </c>
      <c r="E58" s="135"/>
      <c r="F58" s="135"/>
      <c r="G58" s="135">
        <f>'将来負担比率（分子）の構造'!J$49</f>
        <v>5645</v>
      </c>
      <c r="H58" s="135"/>
      <c r="I58" s="135"/>
      <c r="J58" s="135">
        <f>'将来負担比率（分子）の構造'!K$49</f>
        <v>6805</v>
      </c>
      <c r="K58" s="135"/>
      <c r="L58" s="135"/>
      <c r="M58" s="135">
        <f>'将来負担比率（分子）の構造'!L$49</f>
        <v>8197</v>
      </c>
      <c r="N58" s="135"/>
      <c r="O58" s="135"/>
      <c r="P58" s="135">
        <f>'将来負担比率（分子）の構造'!M$49</f>
        <v>8760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5173</v>
      </c>
      <c r="C62" s="135"/>
      <c r="D62" s="135"/>
      <c r="E62" s="135">
        <f>'将来負担比率（分子）の構造'!J$45</f>
        <v>5222</v>
      </c>
      <c r="F62" s="135"/>
      <c r="G62" s="135"/>
      <c r="H62" s="135">
        <f>'将来負担比率（分子）の構造'!K$45</f>
        <v>5123</v>
      </c>
      <c r="I62" s="135"/>
      <c r="J62" s="135"/>
      <c r="K62" s="135">
        <f>'将来負担比率（分子）の構造'!L$45</f>
        <v>4946</v>
      </c>
      <c r="L62" s="135"/>
      <c r="M62" s="135"/>
      <c r="N62" s="135">
        <f>'将来負担比率（分子）の構造'!M$45</f>
        <v>4569</v>
      </c>
      <c r="O62" s="135"/>
      <c r="P62" s="135"/>
    </row>
    <row r="63" spans="1:16">
      <c r="A63" s="135" t="s">
        <v>28</v>
      </c>
      <c r="B63" s="135">
        <f>'将来負担比率（分子）の構造'!I$44</f>
        <v>1641</v>
      </c>
      <c r="C63" s="135"/>
      <c r="D63" s="135"/>
      <c r="E63" s="135">
        <f>'将来負担比率（分子）の構造'!J$44</f>
        <v>813</v>
      </c>
      <c r="F63" s="135"/>
      <c r="G63" s="135"/>
      <c r="H63" s="135">
        <f>'将来負担比率（分子）の構造'!K$44</f>
        <v>599</v>
      </c>
      <c r="I63" s="135"/>
      <c r="J63" s="135"/>
      <c r="K63" s="135">
        <f>'将来負担比率（分子）の構造'!L$44</f>
        <v>757</v>
      </c>
      <c r="L63" s="135"/>
      <c r="M63" s="135"/>
      <c r="N63" s="135">
        <f>'将来負担比率（分子）の構造'!M$44</f>
        <v>697</v>
      </c>
      <c r="O63" s="135"/>
      <c r="P63" s="135"/>
    </row>
    <row r="64" spans="1:16">
      <c r="A64" s="135" t="s">
        <v>27</v>
      </c>
      <c r="B64" s="135">
        <f>'将来負担比率（分子）の構造'!I$43</f>
        <v>13518</v>
      </c>
      <c r="C64" s="135"/>
      <c r="D64" s="135"/>
      <c r="E64" s="135">
        <f>'将来負担比率（分子）の構造'!J$43</f>
        <v>12691</v>
      </c>
      <c r="F64" s="135"/>
      <c r="G64" s="135"/>
      <c r="H64" s="135">
        <f>'将来負担比率（分子）の構造'!K$43</f>
        <v>11870</v>
      </c>
      <c r="I64" s="135"/>
      <c r="J64" s="135"/>
      <c r="K64" s="135">
        <f>'将来負担比率（分子）の構造'!L$43</f>
        <v>10834</v>
      </c>
      <c r="L64" s="135"/>
      <c r="M64" s="135"/>
      <c r="N64" s="135">
        <f>'将来負担比率（分子）の構造'!M$43</f>
        <v>10106</v>
      </c>
      <c r="O64" s="135"/>
      <c r="P64" s="135"/>
    </row>
    <row r="65" spans="1:16">
      <c r="A65" s="135" t="s">
        <v>26</v>
      </c>
      <c r="B65" s="135">
        <f>'将来負担比率（分子）の構造'!I$42</f>
        <v>475</v>
      </c>
      <c r="C65" s="135"/>
      <c r="D65" s="135"/>
      <c r="E65" s="135">
        <f>'将来負担比率（分子）の構造'!J$42</f>
        <v>429</v>
      </c>
      <c r="F65" s="135"/>
      <c r="G65" s="135"/>
      <c r="H65" s="135">
        <f>'将来負担比率（分子）の構造'!K$42</f>
        <v>373</v>
      </c>
      <c r="I65" s="135"/>
      <c r="J65" s="135"/>
      <c r="K65" s="135">
        <f>'将来負担比率（分子）の構造'!L$42</f>
        <v>316</v>
      </c>
      <c r="L65" s="135"/>
      <c r="M65" s="135"/>
      <c r="N65" s="135">
        <f>'将来負担比率（分子）の構造'!M$42</f>
        <v>86</v>
      </c>
      <c r="O65" s="135"/>
      <c r="P65" s="135"/>
    </row>
    <row r="66" spans="1:16">
      <c r="A66" s="135" t="s">
        <v>25</v>
      </c>
      <c r="B66" s="135">
        <f>'将来負担比率（分子）の構造'!I$41</f>
        <v>33547</v>
      </c>
      <c r="C66" s="135"/>
      <c r="D66" s="135"/>
      <c r="E66" s="135">
        <f>'将来負担比率（分子）の構造'!J$41</f>
        <v>32452</v>
      </c>
      <c r="F66" s="135"/>
      <c r="G66" s="135"/>
      <c r="H66" s="135">
        <f>'将来負担比率（分子）の構造'!K$41</f>
        <v>31898</v>
      </c>
      <c r="I66" s="135"/>
      <c r="J66" s="135"/>
      <c r="K66" s="135">
        <f>'将来負担比率（分子）の構造'!L$41</f>
        <v>31427</v>
      </c>
      <c r="L66" s="135"/>
      <c r="M66" s="135"/>
      <c r="N66" s="135">
        <f>'将来負担比率（分子）の構造'!M$41</f>
        <v>33372</v>
      </c>
      <c r="O66" s="135"/>
      <c r="P66" s="135"/>
    </row>
    <row r="67" spans="1:16">
      <c r="A67" s="135" t="s">
        <v>63</v>
      </c>
      <c r="B67" s="135" t="e">
        <f>NA()</f>
        <v>#N/A</v>
      </c>
      <c r="C67" s="135">
        <f>IF(ISNUMBER('将来負担比率（分子）の構造'!I$52), IF('将来負担比率（分子）の構造'!I$52 &lt; 0, 0, '将来負担比率（分子）の構造'!I$52), NA())</f>
        <v>18859</v>
      </c>
      <c r="D67" s="135" t="e">
        <f>NA()</f>
        <v>#N/A</v>
      </c>
      <c r="E67" s="135" t="e">
        <f>NA()</f>
        <v>#N/A</v>
      </c>
      <c r="F67" s="135">
        <f>IF(ISNUMBER('将来負担比率（分子）の構造'!J$52), IF('将来負担比率（分子）の構造'!J$52 &lt; 0, 0, '将来負担比率（分子）の構造'!J$52), NA())</f>
        <v>15530</v>
      </c>
      <c r="G67" s="135" t="e">
        <f>NA()</f>
        <v>#N/A</v>
      </c>
      <c r="H67" s="135" t="e">
        <f>NA()</f>
        <v>#N/A</v>
      </c>
      <c r="I67" s="135">
        <f>IF(ISNUMBER('将来負担比率（分子）の構造'!K$52), IF('将来負担比率（分子）の構造'!K$52 &lt; 0, 0, '将来負担比率（分子）の構造'!K$52), NA())</f>
        <v>12804</v>
      </c>
      <c r="J67" s="135" t="e">
        <f>NA()</f>
        <v>#N/A</v>
      </c>
      <c r="K67" s="135" t="e">
        <f>NA()</f>
        <v>#N/A</v>
      </c>
      <c r="L67" s="135">
        <f>IF(ISNUMBER('将来負担比率（分子）の構造'!L$52), IF('将来負担比率（分子）の構造'!L$52 &lt; 0, 0, '将来負担比率（分子）の構造'!L$52), NA())</f>
        <v>9948</v>
      </c>
      <c r="M67" s="135" t="e">
        <f>NA()</f>
        <v>#N/A</v>
      </c>
      <c r="N67" s="135" t="e">
        <f>NA()</f>
        <v>#N/A</v>
      </c>
      <c r="O67" s="135">
        <f>IF(ISNUMBER('将来負担比率（分子）の構造'!M$52), IF('将来負担比率（分子）の構造'!M$52 &lt; 0, 0, '将来負担比率（分子）の構造'!M$52), NA())</f>
        <v>8671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196</v>
      </c>
      <c r="DI1" s="570"/>
      <c r="DJ1" s="570"/>
      <c r="DK1" s="570"/>
      <c r="DL1" s="570"/>
      <c r="DM1" s="570"/>
      <c r="DN1" s="571"/>
      <c r="DP1" s="569" t="s">
        <v>197</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199</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200</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201</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202</v>
      </c>
      <c r="S4" s="573"/>
      <c r="T4" s="573"/>
      <c r="U4" s="573"/>
      <c r="V4" s="573"/>
      <c r="W4" s="573"/>
      <c r="X4" s="573"/>
      <c r="Y4" s="574"/>
      <c r="Z4" s="572" t="s">
        <v>203</v>
      </c>
      <c r="AA4" s="573"/>
      <c r="AB4" s="573"/>
      <c r="AC4" s="574"/>
      <c r="AD4" s="572" t="s">
        <v>204</v>
      </c>
      <c r="AE4" s="573"/>
      <c r="AF4" s="573"/>
      <c r="AG4" s="573"/>
      <c r="AH4" s="573"/>
      <c r="AI4" s="573"/>
      <c r="AJ4" s="573"/>
      <c r="AK4" s="574"/>
      <c r="AL4" s="572" t="s">
        <v>203</v>
      </c>
      <c r="AM4" s="573"/>
      <c r="AN4" s="573"/>
      <c r="AO4" s="574"/>
      <c r="AP4" s="578" t="s">
        <v>205</v>
      </c>
      <c r="AQ4" s="578"/>
      <c r="AR4" s="578"/>
      <c r="AS4" s="578"/>
      <c r="AT4" s="578"/>
      <c r="AU4" s="578"/>
      <c r="AV4" s="578"/>
      <c r="AW4" s="578"/>
      <c r="AX4" s="578"/>
      <c r="AY4" s="578"/>
      <c r="AZ4" s="578"/>
      <c r="BA4" s="578"/>
      <c r="BB4" s="578"/>
      <c r="BC4" s="578"/>
      <c r="BD4" s="578"/>
      <c r="BE4" s="578"/>
      <c r="BF4" s="578"/>
      <c r="BG4" s="578" t="s">
        <v>206</v>
      </c>
      <c r="BH4" s="578"/>
      <c r="BI4" s="578"/>
      <c r="BJ4" s="578"/>
      <c r="BK4" s="578"/>
      <c r="BL4" s="578"/>
      <c r="BM4" s="578"/>
      <c r="BN4" s="578"/>
      <c r="BO4" s="578" t="s">
        <v>203</v>
      </c>
      <c r="BP4" s="578"/>
      <c r="BQ4" s="578"/>
      <c r="BR4" s="578"/>
      <c r="BS4" s="578" t="s">
        <v>207</v>
      </c>
      <c r="BT4" s="578"/>
      <c r="BU4" s="578"/>
      <c r="BV4" s="578"/>
      <c r="BW4" s="578"/>
      <c r="BX4" s="578"/>
      <c r="BY4" s="578"/>
      <c r="BZ4" s="578"/>
      <c r="CA4" s="578"/>
      <c r="CB4" s="578"/>
      <c r="CD4" s="575" t="s">
        <v>208</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209</v>
      </c>
      <c r="C5" s="580"/>
      <c r="D5" s="580"/>
      <c r="E5" s="580"/>
      <c r="F5" s="580"/>
      <c r="G5" s="580"/>
      <c r="H5" s="580"/>
      <c r="I5" s="580"/>
      <c r="J5" s="580"/>
      <c r="K5" s="580"/>
      <c r="L5" s="580"/>
      <c r="M5" s="580"/>
      <c r="N5" s="580"/>
      <c r="O5" s="580"/>
      <c r="P5" s="580"/>
      <c r="Q5" s="581"/>
      <c r="R5" s="582">
        <v>5707446</v>
      </c>
      <c r="S5" s="583"/>
      <c r="T5" s="583"/>
      <c r="U5" s="583"/>
      <c r="V5" s="583"/>
      <c r="W5" s="583"/>
      <c r="X5" s="583"/>
      <c r="Y5" s="584"/>
      <c r="Z5" s="585">
        <v>17.5</v>
      </c>
      <c r="AA5" s="585"/>
      <c r="AB5" s="585"/>
      <c r="AC5" s="585"/>
      <c r="AD5" s="586">
        <v>5707446</v>
      </c>
      <c r="AE5" s="586"/>
      <c r="AF5" s="586"/>
      <c r="AG5" s="586"/>
      <c r="AH5" s="586"/>
      <c r="AI5" s="586"/>
      <c r="AJ5" s="586"/>
      <c r="AK5" s="586"/>
      <c r="AL5" s="587">
        <v>33.6</v>
      </c>
      <c r="AM5" s="588"/>
      <c r="AN5" s="588"/>
      <c r="AO5" s="589"/>
      <c r="AP5" s="579" t="s">
        <v>210</v>
      </c>
      <c r="AQ5" s="580"/>
      <c r="AR5" s="580"/>
      <c r="AS5" s="580"/>
      <c r="AT5" s="580"/>
      <c r="AU5" s="580"/>
      <c r="AV5" s="580"/>
      <c r="AW5" s="580"/>
      <c r="AX5" s="580"/>
      <c r="AY5" s="580"/>
      <c r="AZ5" s="580"/>
      <c r="BA5" s="580"/>
      <c r="BB5" s="580"/>
      <c r="BC5" s="580"/>
      <c r="BD5" s="580"/>
      <c r="BE5" s="580"/>
      <c r="BF5" s="581"/>
      <c r="BG5" s="593">
        <v>5707446</v>
      </c>
      <c r="BH5" s="594"/>
      <c r="BI5" s="594"/>
      <c r="BJ5" s="594"/>
      <c r="BK5" s="594"/>
      <c r="BL5" s="594"/>
      <c r="BM5" s="594"/>
      <c r="BN5" s="595"/>
      <c r="BO5" s="596">
        <v>100</v>
      </c>
      <c r="BP5" s="596"/>
      <c r="BQ5" s="596"/>
      <c r="BR5" s="596"/>
      <c r="BS5" s="597" t="s">
        <v>211</v>
      </c>
      <c r="BT5" s="597"/>
      <c r="BU5" s="597"/>
      <c r="BV5" s="597"/>
      <c r="BW5" s="597"/>
      <c r="BX5" s="597"/>
      <c r="BY5" s="597"/>
      <c r="BZ5" s="597"/>
      <c r="CA5" s="597"/>
      <c r="CB5" s="601"/>
      <c r="CD5" s="575" t="s">
        <v>205</v>
      </c>
      <c r="CE5" s="576"/>
      <c r="CF5" s="576"/>
      <c r="CG5" s="576"/>
      <c r="CH5" s="576"/>
      <c r="CI5" s="576"/>
      <c r="CJ5" s="576"/>
      <c r="CK5" s="576"/>
      <c r="CL5" s="576"/>
      <c r="CM5" s="576"/>
      <c r="CN5" s="576"/>
      <c r="CO5" s="576"/>
      <c r="CP5" s="576"/>
      <c r="CQ5" s="577"/>
      <c r="CR5" s="575" t="s">
        <v>212</v>
      </c>
      <c r="CS5" s="576"/>
      <c r="CT5" s="576"/>
      <c r="CU5" s="576"/>
      <c r="CV5" s="576"/>
      <c r="CW5" s="576"/>
      <c r="CX5" s="576"/>
      <c r="CY5" s="577"/>
      <c r="CZ5" s="575" t="s">
        <v>203</v>
      </c>
      <c r="DA5" s="576"/>
      <c r="DB5" s="576"/>
      <c r="DC5" s="577"/>
      <c r="DD5" s="575" t="s">
        <v>213</v>
      </c>
      <c r="DE5" s="576"/>
      <c r="DF5" s="576"/>
      <c r="DG5" s="576"/>
      <c r="DH5" s="576"/>
      <c r="DI5" s="576"/>
      <c r="DJ5" s="576"/>
      <c r="DK5" s="576"/>
      <c r="DL5" s="576"/>
      <c r="DM5" s="576"/>
      <c r="DN5" s="576"/>
      <c r="DO5" s="576"/>
      <c r="DP5" s="577"/>
      <c r="DQ5" s="575" t="s">
        <v>214</v>
      </c>
      <c r="DR5" s="576"/>
      <c r="DS5" s="576"/>
      <c r="DT5" s="576"/>
      <c r="DU5" s="576"/>
      <c r="DV5" s="576"/>
      <c r="DW5" s="576"/>
      <c r="DX5" s="576"/>
      <c r="DY5" s="576"/>
      <c r="DZ5" s="576"/>
      <c r="EA5" s="576"/>
      <c r="EB5" s="576"/>
      <c r="EC5" s="577"/>
    </row>
    <row r="6" spans="2:143" ht="11.25" customHeight="1">
      <c r="B6" s="590" t="s">
        <v>215</v>
      </c>
      <c r="C6" s="591"/>
      <c r="D6" s="591"/>
      <c r="E6" s="591"/>
      <c r="F6" s="591"/>
      <c r="G6" s="591"/>
      <c r="H6" s="591"/>
      <c r="I6" s="591"/>
      <c r="J6" s="591"/>
      <c r="K6" s="591"/>
      <c r="L6" s="591"/>
      <c r="M6" s="591"/>
      <c r="N6" s="591"/>
      <c r="O6" s="591"/>
      <c r="P6" s="591"/>
      <c r="Q6" s="592"/>
      <c r="R6" s="593">
        <v>290306</v>
      </c>
      <c r="S6" s="594"/>
      <c r="T6" s="594"/>
      <c r="U6" s="594"/>
      <c r="V6" s="594"/>
      <c r="W6" s="594"/>
      <c r="X6" s="594"/>
      <c r="Y6" s="595"/>
      <c r="Z6" s="596">
        <v>0.9</v>
      </c>
      <c r="AA6" s="596"/>
      <c r="AB6" s="596"/>
      <c r="AC6" s="596"/>
      <c r="AD6" s="597">
        <v>290306</v>
      </c>
      <c r="AE6" s="597"/>
      <c r="AF6" s="597"/>
      <c r="AG6" s="597"/>
      <c r="AH6" s="597"/>
      <c r="AI6" s="597"/>
      <c r="AJ6" s="597"/>
      <c r="AK6" s="597"/>
      <c r="AL6" s="598">
        <v>1.7</v>
      </c>
      <c r="AM6" s="599"/>
      <c r="AN6" s="599"/>
      <c r="AO6" s="600"/>
      <c r="AP6" s="590" t="s">
        <v>216</v>
      </c>
      <c r="AQ6" s="591"/>
      <c r="AR6" s="591"/>
      <c r="AS6" s="591"/>
      <c r="AT6" s="591"/>
      <c r="AU6" s="591"/>
      <c r="AV6" s="591"/>
      <c r="AW6" s="591"/>
      <c r="AX6" s="591"/>
      <c r="AY6" s="591"/>
      <c r="AZ6" s="591"/>
      <c r="BA6" s="591"/>
      <c r="BB6" s="591"/>
      <c r="BC6" s="591"/>
      <c r="BD6" s="591"/>
      <c r="BE6" s="591"/>
      <c r="BF6" s="592"/>
      <c r="BG6" s="593">
        <v>5707446</v>
      </c>
      <c r="BH6" s="594"/>
      <c r="BI6" s="594"/>
      <c r="BJ6" s="594"/>
      <c r="BK6" s="594"/>
      <c r="BL6" s="594"/>
      <c r="BM6" s="594"/>
      <c r="BN6" s="595"/>
      <c r="BO6" s="596">
        <v>100</v>
      </c>
      <c r="BP6" s="596"/>
      <c r="BQ6" s="596"/>
      <c r="BR6" s="596"/>
      <c r="BS6" s="597" t="s">
        <v>217</v>
      </c>
      <c r="BT6" s="597"/>
      <c r="BU6" s="597"/>
      <c r="BV6" s="597"/>
      <c r="BW6" s="597"/>
      <c r="BX6" s="597"/>
      <c r="BY6" s="597"/>
      <c r="BZ6" s="597"/>
      <c r="CA6" s="597"/>
      <c r="CB6" s="601"/>
      <c r="CD6" s="604" t="s">
        <v>218</v>
      </c>
      <c r="CE6" s="605"/>
      <c r="CF6" s="605"/>
      <c r="CG6" s="605"/>
      <c r="CH6" s="605"/>
      <c r="CI6" s="605"/>
      <c r="CJ6" s="605"/>
      <c r="CK6" s="605"/>
      <c r="CL6" s="605"/>
      <c r="CM6" s="605"/>
      <c r="CN6" s="605"/>
      <c r="CO6" s="605"/>
      <c r="CP6" s="605"/>
      <c r="CQ6" s="606"/>
      <c r="CR6" s="593">
        <v>235737</v>
      </c>
      <c r="CS6" s="594"/>
      <c r="CT6" s="594"/>
      <c r="CU6" s="594"/>
      <c r="CV6" s="594"/>
      <c r="CW6" s="594"/>
      <c r="CX6" s="594"/>
      <c r="CY6" s="595"/>
      <c r="CZ6" s="596">
        <v>0.8</v>
      </c>
      <c r="DA6" s="596"/>
      <c r="DB6" s="596"/>
      <c r="DC6" s="596"/>
      <c r="DD6" s="602">
        <v>3989</v>
      </c>
      <c r="DE6" s="594"/>
      <c r="DF6" s="594"/>
      <c r="DG6" s="594"/>
      <c r="DH6" s="594"/>
      <c r="DI6" s="594"/>
      <c r="DJ6" s="594"/>
      <c r="DK6" s="594"/>
      <c r="DL6" s="594"/>
      <c r="DM6" s="594"/>
      <c r="DN6" s="594"/>
      <c r="DO6" s="594"/>
      <c r="DP6" s="595"/>
      <c r="DQ6" s="602">
        <v>235737</v>
      </c>
      <c r="DR6" s="594"/>
      <c r="DS6" s="594"/>
      <c r="DT6" s="594"/>
      <c r="DU6" s="594"/>
      <c r="DV6" s="594"/>
      <c r="DW6" s="594"/>
      <c r="DX6" s="594"/>
      <c r="DY6" s="594"/>
      <c r="DZ6" s="594"/>
      <c r="EA6" s="594"/>
      <c r="EB6" s="594"/>
      <c r="EC6" s="603"/>
    </row>
    <row r="7" spans="2:143" ht="11.25" customHeight="1">
      <c r="B7" s="590" t="s">
        <v>219</v>
      </c>
      <c r="C7" s="591"/>
      <c r="D7" s="591"/>
      <c r="E7" s="591"/>
      <c r="F7" s="591"/>
      <c r="G7" s="591"/>
      <c r="H7" s="591"/>
      <c r="I7" s="591"/>
      <c r="J7" s="591"/>
      <c r="K7" s="591"/>
      <c r="L7" s="591"/>
      <c r="M7" s="591"/>
      <c r="N7" s="591"/>
      <c r="O7" s="591"/>
      <c r="P7" s="591"/>
      <c r="Q7" s="592"/>
      <c r="R7" s="593">
        <v>8789</v>
      </c>
      <c r="S7" s="594"/>
      <c r="T7" s="594"/>
      <c r="U7" s="594"/>
      <c r="V7" s="594"/>
      <c r="W7" s="594"/>
      <c r="X7" s="594"/>
      <c r="Y7" s="595"/>
      <c r="Z7" s="596">
        <v>0</v>
      </c>
      <c r="AA7" s="596"/>
      <c r="AB7" s="596"/>
      <c r="AC7" s="596"/>
      <c r="AD7" s="597">
        <v>8789</v>
      </c>
      <c r="AE7" s="597"/>
      <c r="AF7" s="597"/>
      <c r="AG7" s="597"/>
      <c r="AH7" s="597"/>
      <c r="AI7" s="597"/>
      <c r="AJ7" s="597"/>
      <c r="AK7" s="597"/>
      <c r="AL7" s="598">
        <v>0.1</v>
      </c>
      <c r="AM7" s="599"/>
      <c r="AN7" s="599"/>
      <c r="AO7" s="600"/>
      <c r="AP7" s="590" t="s">
        <v>220</v>
      </c>
      <c r="AQ7" s="591"/>
      <c r="AR7" s="591"/>
      <c r="AS7" s="591"/>
      <c r="AT7" s="591"/>
      <c r="AU7" s="591"/>
      <c r="AV7" s="591"/>
      <c r="AW7" s="591"/>
      <c r="AX7" s="591"/>
      <c r="AY7" s="591"/>
      <c r="AZ7" s="591"/>
      <c r="BA7" s="591"/>
      <c r="BB7" s="591"/>
      <c r="BC7" s="591"/>
      <c r="BD7" s="591"/>
      <c r="BE7" s="591"/>
      <c r="BF7" s="592"/>
      <c r="BG7" s="593">
        <v>2380897</v>
      </c>
      <c r="BH7" s="594"/>
      <c r="BI7" s="594"/>
      <c r="BJ7" s="594"/>
      <c r="BK7" s="594"/>
      <c r="BL7" s="594"/>
      <c r="BM7" s="594"/>
      <c r="BN7" s="595"/>
      <c r="BO7" s="596">
        <v>41.7</v>
      </c>
      <c r="BP7" s="596"/>
      <c r="BQ7" s="596"/>
      <c r="BR7" s="596"/>
      <c r="BS7" s="597" t="s">
        <v>217</v>
      </c>
      <c r="BT7" s="597"/>
      <c r="BU7" s="597"/>
      <c r="BV7" s="597"/>
      <c r="BW7" s="597"/>
      <c r="BX7" s="597"/>
      <c r="BY7" s="597"/>
      <c r="BZ7" s="597"/>
      <c r="CA7" s="597"/>
      <c r="CB7" s="601"/>
      <c r="CD7" s="607" t="s">
        <v>221</v>
      </c>
      <c r="CE7" s="608"/>
      <c r="CF7" s="608"/>
      <c r="CG7" s="608"/>
      <c r="CH7" s="608"/>
      <c r="CI7" s="608"/>
      <c r="CJ7" s="608"/>
      <c r="CK7" s="608"/>
      <c r="CL7" s="608"/>
      <c r="CM7" s="608"/>
      <c r="CN7" s="608"/>
      <c r="CO7" s="608"/>
      <c r="CP7" s="608"/>
      <c r="CQ7" s="609"/>
      <c r="CR7" s="593">
        <v>7194657</v>
      </c>
      <c r="CS7" s="594"/>
      <c r="CT7" s="594"/>
      <c r="CU7" s="594"/>
      <c r="CV7" s="594"/>
      <c r="CW7" s="594"/>
      <c r="CX7" s="594"/>
      <c r="CY7" s="595"/>
      <c r="CZ7" s="596">
        <v>23.2</v>
      </c>
      <c r="DA7" s="596"/>
      <c r="DB7" s="596"/>
      <c r="DC7" s="596"/>
      <c r="DD7" s="602">
        <v>138005</v>
      </c>
      <c r="DE7" s="594"/>
      <c r="DF7" s="594"/>
      <c r="DG7" s="594"/>
      <c r="DH7" s="594"/>
      <c r="DI7" s="594"/>
      <c r="DJ7" s="594"/>
      <c r="DK7" s="594"/>
      <c r="DL7" s="594"/>
      <c r="DM7" s="594"/>
      <c r="DN7" s="594"/>
      <c r="DO7" s="594"/>
      <c r="DP7" s="595"/>
      <c r="DQ7" s="602">
        <v>3662263</v>
      </c>
      <c r="DR7" s="594"/>
      <c r="DS7" s="594"/>
      <c r="DT7" s="594"/>
      <c r="DU7" s="594"/>
      <c r="DV7" s="594"/>
      <c r="DW7" s="594"/>
      <c r="DX7" s="594"/>
      <c r="DY7" s="594"/>
      <c r="DZ7" s="594"/>
      <c r="EA7" s="594"/>
      <c r="EB7" s="594"/>
      <c r="EC7" s="603"/>
    </row>
    <row r="8" spans="2:143" ht="11.25" customHeight="1">
      <c r="B8" s="590" t="s">
        <v>222</v>
      </c>
      <c r="C8" s="591"/>
      <c r="D8" s="591"/>
      <c r="E8" s="591"/>
      <c r="F8" s="591"/>
      <c r="G8" s="591"/>
      <c r="H8" s="591"/>
      <c r="I8" s="591"/>
      <c r="J8" s="591"/>
      <c r="K8" s="591"/>
      <c r="L8" s="591"/>
      <c r="M8" s="591"/>
      <c r="N8" s="591"/>
      <c r="O8" s="591"/>
      <c r="P8" s="591"/>
      <c r="Q8" s="592"/>
      <c r="R8" s="593">
        <v>31766</v>
      </c>
      <c r="S8" s="594"/>
      <c r="T8" s="594"/>
      <c r="U8" s="594"/>
      <c r="V8" s="594"/>
      <c r="W8" s="594"/>
      <c r="X8" s="594"/>
      <c r="Y8" s="595"/>
      <c r="Z8" s="596">
        <v>0.1</v>
      </c>
      <c r="AA8" s="596"/>
      <c r="AB8" s="596"/>
      <c r="AC8" s="596"/>
      <c r="AD8" s="597">
        <v>31766</v>
      </c>
      <c r="AE8" s="597"/>
      <c r="AF8" s="597"/>
      <c r="AG8" s="597"/>
      <c r="AH8" s="597"/>
      <c r="AI8" s="597"/>
      <c r="AJ8" s="597"/>
      <c r="AK8" s="597"/>
      <c r="AL8" s="598">
        <v>0.2</v>
      </c>
      <c r="AM8" s="599"/>
      <c r="AN8" s="599"/>
      <c r="AO8" s="600"/>
      <c r="AP8" s="590" t="s">
        <v>223</v>
      </c>
      <c r="AQ8" s="591"/>
      <c r="AR8" s="591"/>
      <c r="AS8" s="591"/>
      <c r="AT8" s="591"/>
      <c r="AU8" s="591"/>
      <c r="AV8" s="591"/>
      <c r="AW8" s="591"/>
      <c r="AX8" s="591"/>
      <c r="AY8" s="591"/>
      <c r="AZ8" s="591"/>
      <c r="BA8" s="591"/>
      <c r="BB8" s="591"/>
      <c r="BC8" s="591"/>
      <c r="BD8" s="591"/>
      <c r="BE8" s="591"/>
      <c r="BF8" s="592"/>
      <c r="BG8" s="593">
        <v>94637</v>
      </c>
      <c r="BH8" s="594"/>
      <c r="BI8" s="594"/>
      <c r="BJ8" s="594"/>
      <c r="BK8" s="594"/>
      <c r="BL8" s="594"/>
      <c r="BM8" s="594"/>
      <c r="BN8" s="595"/>
      <c r="BO8" s="596">
        <v>1.7</v>
      </c>
      <c r="BP8" s="596"/>
      <c r="BQ8" s="596"/>
      <c r="BR8" s="596"/>
      <c r="BS8" s="602" t="s">
        <v>224</v>
      </c>
      <c r="BT8" s="594"/>
      <c r="BU8" s="594"/>
      <c r="BV8" s="594"/>
      <c r="BW8" s="594"/>
      <c r="BX8" s="594"/>
      <c r="BY8" s="594"/>
      <c r="BZ8" s="594"/>
      <c r="CA8" s="594"/>
      <c r="CB8" s="603"/>
      <c r="CD8" s="607" t="s">
        <v>225</v>
      </c>
      <c r="CE8" s="608"/>
      <c r="CF8" s="608"/>
      <c r="CG8" s="608"/>
      <c r="CH8" s="608"/>
      <c r="CI8" s="608"/>
      <c r="CJ8" s="608"/>
      <c r="CK8" s="608"/>
      <c r="CL8" s="608"/>
      <c r="CM8" s="608"/>
      <c r="CN8" s="608"/>
      <c r="CO8" s="608"/>
      <c r="CP8" s="608"/>
      <c r="CQ8" s="609"/>
      <c r="CR8" s="593">
        <v>9659254</v>
      </c>
      <c r="CS8" s="594"/>
      <c r="CT8" s="594"/>
      <c r="CU8" s="594"/>
      <c r="CV8" s="594"/>
      <c r="CW8" s="594"/>
      <c r="CX8" s="594"/>
      <c r="CY8" s="595"/>
      <c r="CZ8" s="596">
        <v>31.2</v>
      </c>
      <c r="DA8" s="596"/>
      <c r="DB8" s="596"/>
      <c r="DC8" s="596"/>
      <c r="DD8" s="602">
        <v>268970</v>
      </c>
      <c r="DE8" s="594"/>
      <c r="DF8" s="594"/>
      <c r="DG8" s="594"/>
      <c r="DH8" s="594"/>
      <c r="DI8" s="594"/>
      <c r="DJ8" s="594"/>
      <c r="DK8" s="594"/>
      <c r="DL8" s="594"/>
      <c r="DM8" s="594"/>
      <c r="DN8" s="594"/>
      <c r="DO8" s="594"/>
      <c r="DP8" s="595"/>
      <c r="DQ8" s="602">
        <v>4943345</v>
      </c>
      <c r="DR8" s="594"/>
      <c r="DS8" s="594"/>
      <c r="DT8" s="594"/>
      <c r="DU8" s="594"/>
      <c r="DV8" s="594"/>
      <c r="DW8" s="594"/>
      <c r="DX8" s="594"/>
      <c r="DY8" s="594"/>
      <c r="DZ8" s="594"/>
      <c r="EA8" s="594"/>
      <c r="EB8" s="594"/>
      <c r="EC8" s="603"/>
    </row>
    <row r="9" spans="2:143" ht="11.25" customHeight="1">
      <c r="B9" s="590" t="s">
        <v>226</v>
      </c>
      <c r="C9" s="591"/>
      <c r="D9" s="591"/>
      <c r="E9" s="591"/>
      <c r="F9" s="591"/>
      <c r="G9" s="591"/>
      <c r="H9" s="591"/>
      <c r="I9" s="591"/>
      <c r="J9" s="591"/>
      <c r="K9" s="591"/>
      <c r="L9" s="591"/>
      <c r="M9" s="591"/>
      <c r="N9" s="591"/>
      <c r="O9" s="591"/>
      <c r="P9" s="591"/>
      <c r="Q9" s="592"/>
      <c r="R9" s="593">
        <v>31744</v>
      </c>
      <c r="S9" s="594"/>
      <c r="T9" s="594"/>
      <c r="U9" s="594"/>
      <c r="V9" s="594"/>
      <c r="W9" s="594"/>
      <c r="X9" s="594"/>
      <c r="Y9" s="595"/>
      <c r="Z9" s="596">
        <v>0.1</v>
      </c>
      <c r="AA9" s="596"/>
      <c r="AB9" s="596"/>
      <c r="AC9" s="596"/>
      <c r="AD9" s="597">
        <v>31744</v>
      </c>
      <c r="AE9" s="597"/>
      <c r="AF9" s="597"/>
      <c r="AG9" s="597"/>
      <c r="AH9" s="597"/>
      <c r="AI9" s="597"/>
      <c r="AJ9" s="597"/>
      <c r="AK9" s="597"/>
      <c r="AL9" s="598">
        <v>0.2</v>
      </c>
      <c r="AM9" s="599"/>
      <c r="AN9" s="599"/>
      <c r="AO9" s="600"/>
      <c r="AP9" s="590" t="s">
        <v>227</v>
      </c>
      <c r="AQ9" s="591"/>
      <c r="AR9" s="591"/>
      <c r="AS9" s="591"/>
      <c r="AT9" s="591"/>
      <c r="AU9" s="591"/>
      <c r="AV9" s="591"/>
      <c r="AW9" s="591"/>
      <c r="AX9" s="591"/>
      <c r="AY9" s="591"/>
      <c r="AZ9" s="591"/>
      <c r="BA9" s="591"/>
      <c r="BB9" s="591"/>
      <c r="BC9" s="591"/>
      <c r="BD9" s="591"/>
      <c r="BE9" s="591"/>
      <c r="BF9" s="592"/>
      <c r="BG9" s="593">
        <v>1876987</v>
      </c>
      <c r="BH9" s="594"/>
      <c r="BI9" s="594"/>
      <c r="BJ9" s="594"/>
      <c r="BK9" s="594"/>
      <c r="BL9" s="594"/>
      <c r="BM9" s="594"/>
      <c r="BN9" s="595"/>
      <c r="BO9" s="596">
        <v>32.9</v>
      </c>
      <c r="BP9" s="596"/>
      <c r="BQ9" s="596"/>
      <c r="BR9" s="596"/>
      <c r="BS9" s="602" t="s">
        <v>224</v>
      </c>
      <c r="BT9" s="594"/>
      <c r="BU9" s="594"/>
      <c r="BV9" s="594"/>
      <c r="BW9" s="594"/>
      <c r="BX9" s="594"/>
      <c r="BY9" s="594"/>
      <c r="BZ9" s="594"/>
      <c r="CA9" s="594"/>
      <c r="CB9" s="603"/>
      <c r="CD9" s="607" t="s">
        <v>228</v>
      </c>
      <c r="CE9" s="608"/>
      <c r="CF9" s="608"/>
      <c r="CG9" s="608"/>
      <c r="CH9" s="608"/>
      <c r="CI9" s="608"/>
      <c r="CJ9" s="608"/>
      <c r="CK9" s="608"/>
      <c r="CL9" s="608"/>
      <c r="CM9" s="608"/>
      <c r="CN9" s="608"/>
      <c r="CO9" s="608"/>
      <c r="CP9" s="608"/>
      <c r="CQ9" s="609"/>
      <c r="CR9" s="593">
        <v>2145176</v>
      </c>
      <c r="CS9" s="594"/>
      <c r="CT9" s="594"/>
      <c r="CU9" s="594"/>
      <c r="CV9" s="594"/>
      <c r="CW9" s="594"/>
      <c r="CX9" s="594"/>
      <c r="CY9" s="595"/>
      <c r="CZ9" s="596">
        <v>6.9</v>
      </c>
      <c r="DA9" s="596"/>
      <c r="DB9" s="596"/>
      <c r="DC9" s="596"/>
      <c r="DD9" s="602">
        <v>25796</v>
      </c>
      <c r="DE9" s="594"/>
      <c r="DF9" s="594"/>
      <c r="DG9" s="594"/>
      <c r="DH9" s="594"/>
      <c r="DI9" s="594"/>
      <c r="DJ9" s="594"/>
      <c r="DK9" s="594"/>
      <c r="DL9" s="594"/>
      <c r="DM9" s="594"/>
      <c r="DN9" s="594"/>
      <c r="DO9" s="594"/>
      <c r="DP9" s="595"/>
      <c r="DQ9" s="602">
        <v>1992822</v>
      </c>
      <c r="DR9" s="594"/>
      <c r="DS9" s="594"/>
      <c r="DT9" s="594"/>
      <c r="DU9" s="594"/>
      <c r="DV9" s="594"/>
      <c r="DW9" s="594"/>
      <c r="DX9" s="594"/>
      <c r="DY9" s="594"/>
      <c r="DZ9" s="594"/>
      <c r="EA9" s="594"/>
      <c r="EB9" s="594"/>
      <c r="EC9" s="603"/>
    </row>
    <row r="10" spans="2:143" ht="11.25" customHeight="1">
      <c r="B10" s="590" t="s">
        <v>229</v>
      </c>
      <c r="C10" s="591"/>
      <c r="D10" s="591"/>
      <c r="E10" s="591"/>
      <c r="F10" s="591"/>
      <c r="G10" s="591"/>
      <c r="H10" s="591"/>
      <c r="I10" s="591"/>
      <c r="J10" s="591"/>
      <c r="K10" s="591"/>
      <c r="L10" s="591"/>
      <c r="M10" s="591"/>
      <c r="N10" s="591"/>
      <c r="O10" s="591"/>
      <c r="P10" s="591"/>
      <c r="Q10" s="592"/>
      <c r="R10" s="593">
        <v>698869</v>
      </c>
      <c r="S10" s="594"/>
      <c r="T10" s="594"/>
      <c r="U10" s="594"/>
      <c r="V10" s="594"/>
      <c r="W10" s="594"/>
      <c r="X10" s="594"/>
      <c r="Y10" s="595"/>
      <c r="Z10" s="596">
        <v>2.1</v>
      </c>
      <c r="AA10" s="596"/>
      <c r="AB10" s="596"/>
      <c r="AC10" s="596"/>
      <c r="AD10" s="597">
        <v>698869</v>
      </c>
      <c r="AE10" s="597"/>
      <c r="AF10" s="597"/>
      <c r="AG10" s="597"/>
      <c r="AH10" s="597"/>
      <c r="AI10" s="597"/>
      <c r="AJ10" s="597"/>
      <c r="AK10" s="597"/>
      <c r="AL10" s="598">
        <v>4.0999999999999996</v>
      </c>
      <c r="AM10" s="599"/>
      <c r="AN10" s="599"/>
      <c r="AO10" s="600"/>
      <c r="AP10" s="590" t="s">
        <v>230</v>
      </c>
      <c r="AQ10" s="591"/>
      <c r="AR10" s="591"/>
      <c r="AS10" s="591"/>
      <c r="AT10" s="591"/>
      <c r="AU10" s="591"/>
      <c r="AV10" s="591"/>
      <c r="AW10" s="591"/>
      <c r="AX10" s="591"/>
      <c r="AY10" s="591"/>
      <c r="AZ10" s="591"/>
      <c r="BA10" s="591"/>
      <c r="BB10" s="591"/>
      <c r="BC10" s="591"/>
      <c r="BD10" s="591"/>
      <c r="BE10" s="591"/>
      <c r="BF10" s="592"/>
      <c r="BG10" s="593">
        <v>136288</v>
      </c>
      <c r="BH10" s="594"/>
      <c r="BI10" s="594"/>
      <c r="BJ10" s="594"/>
      <c r="BK10" s="594"/>
      <c r="BL10" s="594"/>
      <c r="BM10" s="594"/>
      <c r="BN10" s="595"/>
      <c r="BO10" s="596">
        <v>2.4</v>
      </c>
      <c r="BP10" s="596"/>
      <c r="BQ10" s="596"/>
      <c r="BR10" s="596"/>
      <c r="BS10" s="602" t="s">
        <v>224</v>
      </c>
      <c r="BT10" s="594"/>
      <c r="BU10" s="594"/>
      <c r="BV10" s="594"/>
      <c r="BW10" s="594"/>
      <c r="BX10" s="594"/>
      <c r="BY10" s="594"/>
      <c r="BZ10" s="594"/>
      <c r="CA10" s="594"/>
      <c r="CB10" s="603"/>
      <c r="CD10" s="607" t="s">
        <v>231</v>
      </c>
      <c r="CE10" s="608"/>
      <c r="CF10" s="608"/>
      <c r="CG10" s="608"/>
      <c r="CH10" s="608"/>
      <c r="CI10" s="608"/>
      <c r="CJ10" s="608"/>
      <c r="CK10" s="608"/>
      <c r="CL10" s="608"/>
      <c r="CM10" s="608"/>
      <c r="CN10" s="608"/>
      <c r="CO10" s="608"/>
      <c r="CP10" s="608"/>
      <c r="CQ10" s="609"/>
      <c r="CR10" s="593" t="s">
        <v>224</v>
      </c>
      <c r="CS10" s="594"/>
      <c r="CT10" s="594"/>
      <c r="CU10" s="594"/>
      <c r="CV10" s="594"/>
      <c r="CW10" s="594"/>
      <c r="CX10" s="594"/>
      <c r="CY10" s="595"/>
      <c r="CZ10" s="596" t="s">
        <v>224</v>
      </c>
      <c r="DA10" s="596"/>
      <c r="DB10" s="596"/>
      <c r="DC10" s="596"/>
      <c r="DD10" s="602" t="s">
        <v>224</v>
      </c>
      <c r="DE10" s="594"/>
      <c r="DF10" s="594"/>
      <c r="DG10" s="594"/>
      <c r="DH10" s="594"/>
      <c r="DI10" s="594"/>
      <c r="DJ10" s="594"/>
      <c r="DK10" s="594"/>
      <c r="DL10" s="594"/>
      <c r="DM10" s="594"/>
      <c r="DN10" s="594"/>
      <c r="DO10" s="594"/>
      <c r="DP10" s="595"/>
      <c r="DQ10" s="602" t="s">
        <v>224</v>
      </c>
      <c r="DR10" s="594"/>
      <c r="DS10" s="594"/>
      <c r="DT10" s="594"/>
      <c r="DU10" s="594"/>
      <c r="DV10" s="594"/>
      <c r="DW10" s="594"/>
      <c r="DX10" s="594"/>
      <c r="DY10" s="594"/>
      <c r="DZ10" s="594"/>
      <c r="EA10" s="594"/>
      <c r="EB10" s="594"/>
      <c r="EC10" s="603"/>
    </row>
    <row r="11" spans="2:143" ht="11.25" customHeight="1">
      <c r="B11" s="590" t="s">
        <v>232</v>
      </c>
      <c r="C11" s="591"/>
      <c r="D11" s="591"/>
      <c r="E11" s="591"/>
      <c r="F11" s="591"/>
      <c r="G11" s="591"/>
      <c r="H11" s="591"/>
      <c r="I11" s="591"/>
      <c r="J11" s="591"/>
      <c r="K11" s="591"/>
      <c r="L11" s="591"/>
      <c r="M11" s="591"/>
      <c r="N11" s="591"/>
      <c r="O11" s="591"/>
      <c r="P11" s="591"/>
      <c r="Q11" s="592"/>
      <c r="R11" s="593">
        <v>41715</v>
      </c>
      <c r="S11" s="594"/>
      <c r="T11" s="594"/>
      <c r="U11" s="594"/>
      <c r="V11" s="594"/>
      <c r="W11" s="594"/>
      <c r="X11" s="594"/>
      <c r="Y11" s="595"/>
      <c r="Z11" s="596">
        <v>0.1</v>
      </c>
      <c r="AA11" s="596"/>
      <c r="AB11" s="596"/>
      <c r="AC11" s="596"/>
      <c r="AD11" s="597">
        <v>41715</v>
      </c>
      <c r="AE11" s="597"/>
      <c r="AF11" s="597"/>
      <c r="AG11" s="597"/>
      <c r="AH11" s="597"/>
      <c r="AI11" s="597"/>
      <c r="AJ11" s="597"/>
      <c r="AK11" s="597"/>
      <c r="AL11" s="598">
        <v>0.2</v>
      </c>
      <c r="AM11" s="599"/>
      <c r="AN11" s="599"/>
      <c r="AO11" s="600"/>
      <c r="AP11" s="590" t="s">
        <v>233</v>
      </c>
      <c r="AQ11" s="591"/>
      <c r="AR11" s="591"/>
      <c r="AS11" s="591"/>
      <c r="AT11" s="591"/>
      <c r="AU11" s="591"/>
      <c r="AV11" s="591"/>
      <c r="AW11" s="591"/>
      <c r="AX11" s="591"/>
      <c r="AY11" s="591"/>
      <c r="AZ11" s="591"/>
      <c r="BA11" s="591"/>
      <c r="BB11" s="591"/>
      <c r="BC11" s="591"/>
      <c r="BD11" s="591"/>
      <c r="BE11" s="591"/>
      <c r="BF11" s="592"/>
      <c r="BG11" s="593">
        <v>272985</v>
      </c>
      <c r="BH11" s="594"/>
      <c r="BI11" s="594"/>
      <c r="BJ11" s="594"/>
      <c r="BK11" s="594"/>
      <c r="BL11" s="594"/>
      <c r="BM11" s="594"/>
      <c r="BN11" s="595"/>
      <c r="BO11" s="596">
        <v>4.8</v>
      </c>
      <c r="BP11" s="596"/>
      <c r="BQ11" s="596"/>
      <c r="BR11" s="596"/>
      <c r="BS11" s="602" t="s">
        <v>224</v>
      </c>
      <c r="BT11" s="594"/>
      <c r="BU11" s="594"/>
      <c r="BV11" s="594"/>
      <c r="BW11" s="594"/>
      <c r="BX11" s="594"/>
      <c r="BY11" s="594"/>
      <c r="BZ11" s="594"/>
      <c r="CA11" s="594"/>
      <c r="CB11" s="603"/>
      <c r="CD11" s="607" t="s">
        <v>234</v>
      </c>
      <c r="CE11" s="608"/>
      <c r="CF11" s="608"/>
      <c r="CG11" s="608"/>
      <c r="CH11" s="608"/>
      <c r="CI11" s="608"/>
      <c r="CJ11" s="608"/>
      <c r="CK11" s="608"/>
      <c r="CL11" s="608"/>
      <c r="CM11" s="608"/>
      <c r="CN11" s="608"/>
      <c r="CO11" s="608"/>
      <c r="CP11" s="608"/>
      <c r="CQ11" s="609"/>
      <c r="CR11" s="593">
        <v>1842812</v>
      </c>
      <c r="CS11" s="594"/>
      <c r="CT11" s="594"/>
      <c r="CU11" s="594"/>
      <c r="CV11" s="594"/>
      <c r="CW11" s="594"/>
      <c r="CX11" s="594"/>
      <c r="CY11" s="595"/>
      <c r="CZ11" s="596">
        <v>5.9</v>
      </c>
      <c r="DA11" s="596"/>
      <c r="DB11" s="596"/>
      <c r="DC11" s="596"/>
      <c r="DD11" s="602">
        <v>749220</v>
      </c>
      <c r="DE11" s="594"/>
      <c r="DF11" s="594"/>
      <c r="DG11" s="594"/>
      <c r="DH11" s="594"/>
      <c r="DI11" s="594"/>
      <c r="DJ11" s="594"/>
      <c r="DK11" s="594"/>
      <c r="DL11" s="594"/>
      <c r="DM11" s="594"/>
      <c r="DN11" s="594"/>
      <c r="DO11" s="594"/>
      <c r="DP11" s="595"/>
      <c r="DQ11" s="602">
        <v>997620</v>
      </c>
      <c r="DR11" s="594"/>
      <c r="DS11" s="594"/>
      <c r="DT11" s="594"/>
      <c r="DU11" s="594"/>
      <c r="DV11" s="594"/>
      <c r="DW11" s="594"/>
      <c r="DX11" s="594"/>
      <c r="DY11" s="594"/>
      <c r="DZ11" s="594"/>
      <c r="EA11" s="594"/>
      <c r="EB11" s="594"/>
      <c r="EC11" s="603"/>
    </row>
    <row r="12" spans="2:143" ht="11.25" customHeight="1">
      <c r="B12" s="590" t="s">
        <v>235</v>
      </c>
      <c r="C12" s="591"/>
      <c r="D12" s="591"/>
      <c r="E12" s="591"/>
      <c r="F12" s="591"/>
      <c r="G12" s="591"/>
      <c r="H12" s="591"/>
      <c r="I12" s="591"/>
      <c r="J12" s="591"/>
      <c r="K12" s="591"/>
      <c r="L12" s="591"/>
      <c r="M12" s="591"/>
      <c r="N12" s="591"/>
      <c r="O12" s="591"/>
      <c r="P12" s="591"/>
      <c r="Q12" s="592"/>
      <c r="R12" s="593" t="s">
        <v>224</v>
      </c>
      <c r="S12" s="594"/>
      <c r="T12" s="594"/>
      <c r="U12" s="594"/>
      <c r="V12" s="594"/>
      <c r="W12" s="594"/>
      <c r="X12" s="594"/>
      <c r="Y12" s="595"/>
      <c r="Z12" s="596" t="s">
        <v>224</v>
      </c>
      <c r="AA12" s="596"/>
      <c r="AB12" s="596"/>
      <c r="AC12" s="596"/>
      <c r="AD12" s="597" t="s">
        <v>224</v>
      </c>
      <c r="AE12" s="597"/>
      <c r="AF12" s="597"/>
      <c r="AG12" s="597"/>
      <c r="AH12" s="597"/>
      <c r="AI12" s="597"/>
      <c r="AJ12" s="597"/>
      <c r="AK12" s="597"/>
      <c r="AL12" s="598" t="s">
        <v>224</v>
      </c>
      <c r="AM12" s="599"/>
      <c r="AN12" s="599"/>
      <c r="AO12" s="600"/>
      <c r="AP12" s="590" t="s">
        <v>236</v>
      </c>
      <c r="AQ12" s="591"/>
      <c r="AR12" s="591"/>
      <c r="AS12" s="591"/>
      <c r="AT12" s="591"/>
      <c r="AU12" s="591"/>
      <c r="AV12" s="591"/>
      <c r="AW12" s="591"/>
      <c r="AX12" s="591"/>
      <c r="AY12" s="591"/>
      <c r="AZ12" s="591"/>
      <c r="BA12" s="591"/>
      <c r="BB12" s="591"/>
      <c r="BC12" s="591"/>
      <c r="BD12" s="591"/>
      <c r="BE12" s="591"/>
      <c r="BF12" s="592"/>
      <c r="BG12" s="593">
        <v>2729183</v>
      </c>
      <c r="BH12" s="594"/>
      <c r="BI12" s="594"/>
      <c r="BJ12" s="594"/>
      <c r="BK12" s="594"/>
      <c r="BL12" s="594"/>
      <c r="BM12" s="594"/>
      <c r="BN12" s="595"/>
      <c r="BO12" s="596">
        <v>47.8</v>
      </c>
      <c r="BP12" s="596"/>
      <c r="BQ12" s="596"/>
      <c r="BR12" s="596"/>
      <c r="BS12" s="602" t="s">
        <v>224</v>
      </c>
      <c r="BT12" s="594"/>
      <c r="BU12" s="594"/>
      <c r="BV12" s="594"/>
      <c r="BW12" s="594"/>
      <c r="BX12" s="594"/>
      <c r="BY12" s="594"/>
      <c r="BZ12" s="594"/>
      <c r="CA12" s="594"/>
      <c r="CB12" s="603"/>
      <c r="CD12" s="607" t="s">
        <v>237</v>
      </c>
      <c r="CE12" s="608"/>
      <c r="CF12" s="608"/>
      <c r="CG12" s="608"/>
      <c r="CH12" s="608"/>
      <c r="CI12" s="608"/>
      <c r="CJ12" s="608"/>
      <c r="CK12" s="608"/>
      <c r="CL12" s="608"/>
      <c r="CM12" s="608"/>
      <c r="CN12" s="608"/>
      <c r="CO12" s="608"/>
      <c r="CP12" s="608"/>
      <c r="CQ12" s="609"/>
      <c r="CR12" s="593">
        <v>254373</v>
      </c>
      <c r="CS12" s="594"/>
      <c r="CT12" s="594"/>
      <c r="CU12" s="594"/>
      <c r="CV12" s="594"/>
      <c r="CW12" s="594"/>
      <c r="CX12" s="594"/>
      <c r="CY12" s="595"/>
      <c r="CZ12" s="596">
        <v>0.8</v>
      </c>
      <c r="DA12" s="596"/>
      <c r="DB12" s="596"/>
      <c r="DC12" s="596"/>
      <c r="DD12" s="602">
        <v>25368</v>
      </c>
      <c r="DE12" s="594"/>
      <c r="DF12" s="594"/>
      <c r="DG12" s="594"/>
      <c r="DH12" s="594"/>
      <c r="DI12" s="594"/>
      <c r="DJ12" s="594"/>
      <c r="DK12" s="594"/>
      <c r="DL12" s="594"/>
      <c r="DM12" s="594"/>
      <c r="DN12" s="594"/>
      <c r="DO12" s="594"/>
      <c r="DP12" s="595"/>
      <c r="DQ12" s="602">
        <v>225133</v>
      </c>
      <c r="DR12" s="594"/>
      <c r="DS12" s="594"/>
      <c r="DT12" s="594"/>
      <c r="DU12" s="594"/>
      <c r="DV12" s="594"/>
      <c r="DW12" s="594"/>
      <c r="DX12" s="594"/>
      <c r="DY12" s="594"/>
      <c r="DZ12" s="594"/>
      <c r="EA12" s="594"/>
      <c r="EB12" s="594"/>
      <c r="EC12" s="603"/>
    </row>
    <row r="13" spans="2:143" ht="11.25" customHeight="1">
      <c r="B13" s="590" t="s">
        <v>238</v>
      </c>
      <c r="C13" s="591"/>
      <c r="D13" s="591"/>
      <c r="E13" s="591"/>
      <c r="F13" s="591"/>
      <c r="G13" s="591"/>
      <c r="H13" s="591"/>
      <c r="I13" s="591"/>
      <c r="J13" s="591"/>
      <c r="K13" s="591"/>
      <c r="L13" s="591"/>
      <c r="M13" s="591"/>
      <c r="N13" s="591"/>
      <c r="O13" s="591"/>
      <c r="P13" s="591"/>
      <c r="Q13" s="592"/>
      <c r="R13" s="593">
        <v>25823</v>
      </c>
      <c r="S13" s="594"/>
      <c r="T13" s="594"/>
      <c r="U13" s="594"/>
      <c r="V13" s="594"/>
      <c r="W13" s="594"/>
      <c r="X13" s="594"/>
      <c r="Y13" s="595"/>
      <c r="Z13" s="596">
        <v>0.1</v>
      </c>
      <c r="AA13" s="596"/>
      <c r="AB13" s="596"/>
      <c r="AC13" s="596"/>
      <c r="AD13" s="597">
        <v>25823</v>
      </c>
      <c r="AE13" s="597"/>
      <c r="AF13" s="597"/>
      <c r="AG13" s="597"/>
      <c r="AH13" s="597"/>
      <c r="AI13" s="597"/>
      <c r="AJ13" s="597"/>
      <c r="AK13" s="597"/>
      <c r="AL13" s="598">
        <v>0.2</v>
      </c>
      <c r="AM13" s="599"/>
      <c r="AN13" s="599"/>
      <c r="AO13" s="600"/>
      <c r="AP13" s="590" t="s">
        <v>239</v>
      </c>
      <c r="AQ13" s="591"/>
      <c r="AR13" s="591"/>
      <c r="AS13" s="591"/>
      <c r="AT13" s="591"/>
      <c r="AU13" s="591"/>
      <c r="AV13" s="591"/>
      <c r="AW13" s="591"/>
      <c r="AX13" s="591"/>
      <c r="AY13" s="591"/>
      <c r="AZ13" s="591"/>
      <c r="BA13" s="591"/>
      <c r="BB13" s="591"/>
      <c r="BC13" s="591"/>
      <c r="BD13" s="591"/>
      <c r="BE13" s="591"/>
      <c r="BF13" s="592"/>
      <c r="BG13" s="593">
        <v>2725920</v>
      </c>
      <c r="BH13" s="594"/>
      <c r="BI13" s="594"/>
      <c r="BJ13" s="594"/>
      <c r="BK13" s="594"/>
      <c r="BL13" s="594"/>
      <c r="BM13" s="594"/>
      <c r="BN13" s="595"/>
      <c r="BO13" s="596">
        <v>47.8</v>
      </c>
      <c r="BP13" s="596"/>
      <c r="BQ13" s="596"/>
      <c r="BR13" s="596"/>
      <c r="BS13" s="602" t="s">
        <v>224</v>
      </c>
      <c r="BT13" s="594"/>
      <c r="BU13" s="594"/>
      <c r="BV13" s="594"/>
      <c r="BW13" s="594"/>
      <c r="BX13" s="594"/>
      <c r="BY13" s="594"/>
      <c r="BZ13" s="594"/>
      <c r="CA13" s="594"/>
      <c r="CB13" s="603"/>
      <c r="CD13" s="607" t="s">
        <v>240</v>
      </c>
      <c r="CE13" s="608"/>
      <c r="CF13" s="608"/>
      <c r="CG13" s="608"/>
      <c r="CH13" s="608"/>
      <c r="CI13" s="608"/>
      <c r="CJ13" s="608"/>
      <c r="CK13" s="608"/>
      <c r="CL13" s="608"/>
      <c r="CM13" s="608"/>
      <c r="CN13" s="608"/>
      <c r="CO13" s="608"/>
      <c r="CP13" s="608"/>
      <c r="CQ13" s="609"/>
      <c r="CR13" s="593">
        <v>2823426</v>
      </c>
      <c r="CS13" s="594"/>
      <c r="CT13" s="594"/>
      <c r="CU13" s="594"/>
      <c r="CV13" s="594"/>
      <c r="CW13" s="594"/>
      <c r="CX13" s="594"/>
      <c r="CY13" s="595"/>
      <c r="CZ13" s="596">
        <v>9.1</v>
      </c>
      <c r="DA13" s="596"/>
      <c r="DB13" s="596"/>
      <c r="DC13" s="596"/>
      <c r="DD13" s="602">
        <v>1670711</v>
      </c>
      <c r="DE13" s="594"/>
      <c r="DF13" s="594"/>
      <c r="DG13" s="594"/>
      <c r="DH13" s="594"/>
      <c r="DI13" s="594"/>
      <c r="DJ13" s="594"/>
      <c r="DK13" s="594"/>
      <c r="DL13" s="594"/>
      <c r="DM13" s="594"/>
      <c r="DN13" s="594"/>
      <c r="DO13" s="594"/>
      <c r="DP13" s="595"/>
      <c r="DQ13" s="602">
        <v>1041133</v>
      </c>
      <c r="DR13" s="594"/>
      <c r="DS13" s="594"/>
      <c r="DT13" s="594"/>
      <c r="DU13" s="594"/>
      <c r="DV13" s="594"/>
      <c r="DW13" s="594"/>
      <c r="DX13" s="594"/>
      <c r="DY13" s="594"/>
      <c r="DZ13" s="594"/>
      <c r="EA13" s="594"/>
      <c r="EB13" s="594"/>
      <c r="EC13" s="603"/>
    </row>
    <row r="14" spans="2:143" ht="11.25" customHeight="1">
      <c r="B14" s="590" t="s">
        <v>241</v>
      </c>
      <c r="C14" s="591"/>
      <c r="D14" s="591"/>
      <c r="E14" s="591"/>
      <c r="F14" s="591"/>
      <c r="G14" s="591"/>
      <c r="H14" s="591"/>
      <c r="I14" s="591"/>
      <c r="J14" s="591"/>
      <c r="K14" s="591"/>
      <c r="L14" s="591"/>
      <c r="M14" s="591"/>
      <c r="N14" s="591"/>
      <c r="O14" s="591"/>
      <c r="P14" s="591"/>
      <c r="Q14" s="592"/>
      <c r="R14" s="593" t="s">
        <v>224</v>
      </c>
      <c r="S14" s="594"/>
      <c r="T14" s="594"/>
      <c r="U14" s="594"/>
      <c r="V14" s="594"/>
      <c r="W14" s="594"/>
      <c r="X14" s="594"/>
      <c r="Y14" s="595"/>
      <c r="Z14" s="596" t="s">
        <v>224</v>
      </c>
      <c r="AA14" s="596"/>
      <c r="AB14" s="596"/>
      <c r="AC14" s="596"/>
      <c r="AD14" s="597" t="s">
        <v>224</v>
      </c>
      <c r="AE14" s="597"/>
      <c r="AF14" s="597"/>
      <c r="AG14" s="597"/>
      <c r="AH14" s="597"/>
      <c r="AI14" s="597"/>
      <c r="AJ14" s="597"/>
      <c r="AK14" s="597"/>
      <c r="AL14" s="598" t="s">
        <v>224</v>
      </c>
      <c r="AM14" s="599"/>
      <c r="AN14" s="599"/>
      <c r="AO14" s="600"/>
      <c r="AP14" s="590" t="s">
        <v>242</v>
      </c>
      <c r="AQ14" s="591"/>
      <c r="AR14" s="591"/>
      <c r="AS14" s="591"/>
      <c r="AT14" s="591"/>
      <c r="AU14" s="591"/>
      <c r="AV14" s="591"/>
      <c r="AW14" s="591"/>
      <c r="AX14" s="591"/>
      <c r="AY14" s="591"/>
      <c r="AZ14" s="591"/>
      <c r="BA14" s="591"/>
      <c r="BB14" s="591"/>
      <c r="BC14" s="591"/>
      <c r="BD14" s="591"/>
      <c r="BE14" s="591"/>
      <c r="BF14" s="592"/>
      <c r="BG14" s="593">
        <v>161680</v>
      </c>
      <c r="BH14" s="594"/>
      <c r="BI14" s="594"/>
      <c r="BJ14" s="594"/>
      <c r="BK14" s="594"/>
      <c r="BL14" s="594"/>
      <c r="BM14" s="594"/>
      <c r="BN14" s="595"/>
      <c r="BO14" s="596">
        <v>2.8</v>
      </c>
      <c r="BP14" s="596"/>
      <c r="BQ14" s="596"/>
      <c r="BR14" s="596"/>
      <c r="BS14" s="602" t="s">
        <v>224</v>
      </c>
      <c r="BT14" s="594"/>
      <c r="BU14" s="594"/>
      <c r="BV14" s="594"/>
      <c r="BW14" s="594"/>
      <c r="BX14" s="594"/>
      <c r="BY14" s="594"/>
      <c r="BZ14" s="594"/>
      <c r="CA14" s="594"/>
      <c r="CB14" s="603"/>
      <c r="CD14" s="607" t="s">
        <v>243</v>
      </c>
      <c r="CE14" s="608"/>
      <c r="CF14" s="608"/>
      <c r="CG14" s="608"/>
      <c r="CH14" s="608"/>
      <c r="CI14" s="608"/>
      <c r="CJ14" s="608"/>
      <c r="CK14" s="608"/>
      <c r="CL14" s="608"/>
      <c r="CM14" s="608"/>
      <c r="CN14" s="608"/>
      <c r="CO14" s="608"/>
      <c r="CP14" s="608"/>
      <c r="CQ14" s="609"/>
      <c r="CR14" s="593">
        <v>1018965</v>
      </c>
      <c r="CS14" s="594"/>
      <c r="CT14" s="594"/>
      <c r="CU14" s="594"/>
      <c r="CV14" s="594"/>
      <c r="CW14" s="594"/>
      <c r="CX14" s="594"/>
      <c r="CY14" s="595"/>
      <c r="CZ14" s="596">
        <v>3.3</v>
      </c>
      <c r="DA14" s="596"/>
      <c r="DB14" s="596"/>
      <c r="DC14" s="596"/>
      <c r="DD14" s="602">
        <v>40915</v>
      </c>
      <c r="DE14" s="594"/>
      <c r="DF14" s="594"/>
      <c r="DG14" s="594"/>
      <c r="DH14" s="594"/>
      <c r="DI14" s="594"/>
      <c r="DJ14" s="594"/>
      <c r="DK14" s="594"/>
      <c r="DL14" s="594"/>
      <c r="DM14" s="594"/>
      <c r="DN14" s="594"/>
      <c r="DO14" s="594"/>
      <c r="DP14" s="595"/>
      <c r="DQ14" s="602">
        <v>997954</v>
      </c>
      <c r="DR14" s="594"/>
      <c r="DS14" s="594"/>
      <c r="DT14" s="594"/>
      <c r="DU14" s="594"/>
      <c r="DV14" s="594"/>
      <c r="DW14" s="594"/>
      <c r="DX14" s="594"/>
      <c r="DY14" s="594"/>
      <c r="DZ14" s="594"/>
      <c r="EA14" s="594"/>
      <c r="EB14" s="594"/>
      <c r="EC14" s="603"/>
    </row>
    <row r="15" spans="2:143" ht="11.25" customHeight="1">
      <c r="B15" s="590" t="s">
        <v>244</v>
      </c>
      <c r="C15" s="591"/>
      <c r="D15" s="591"/>
      <c r="E15" s="591"/>
      <c r="F15" s="591"/>
      <c r="G15" s="591"/>
      <c r="H15" s="591"/>
      <c r="I15" s="591"/>
      <c r="J15" s="591"/>
      <c r="K15" s="591"/>
      <c r="L15" s="591"/>
      <c r="M15" s="591"/>
      <c r="N15" s="591"/>
      <c r="O15" s="591"/>
      <c r="P15" s="591"/>
      <c r="Q15" s="592"/>
      <c r="R15" s="593">
        <v>21307</v>
      </c>
      <c r="S15" s="594"/>
      <c r="T15" s="594"/>
      <c r="U15" s="594"/>
      <c r="V15" s="594"/>
      <c r="W15" s="594"/>
      <c r="X15" s="594"/>
      <c r="Y15" s="595"/>
      <c r="Z15" s="596">
        <v>0.1</v>
      </c>
      <c r="AA15" s="596"/>
      <c r="AB15" s="596"/>
      <c r="AC15" s="596"/>
      <c r="AD15" s="597">
        <v>21307</v>
      </c>
      <c r="AE15" s="597"/>
      <c r="AF15" s="597"/>
      <c r="AG15" s="597"/>
      <c r="AH15" s="597"/>
      <c r="AI15" s="597"/>
      <c r="AJ15" s="597"/>
      <c r="AK15" s="597"/>
      <c r="AL15" s="598">
        <v>0.1</v>
      </c>
      <c r="AM15" s="599"/>
      <c r="AN15" s="599"/>
      <c r="AO15" s="600"/>
      <c r="AP15" s="590" t="s">
        <v>245</v>
      </c>
      <c r="AQ15" s="591"/>
      <c r="AR15" s="591"/>
      <c r="AS15" s="591"/>
      <c r="AT15" s="591"/>
      <c r="AU15" s="591"/>
      <c r="AV15" s="591"/>
      <c r="AW15" s="591"/>
      <c r="AX15" s="591"/>
      <c r="AY15" s="591"/>
      <c r="AZ15" s="591"/>
      <c r="BA15" s="591"/>
      <c r="BB15" s="591"/>
      <c r="BC15" s="591"/>
      <c r="BD15" s="591"/>
      <c r="BE15" s="591"/>
      <c r="BF15" s="592"/>
      <c r="BG15" s="593">
        <v>435686</v>
      </c>
      <c r="BH15" s="594"/>
      <c r="BI15" s="594"/>
      <c r="BJ15" s="594"/>
      <c r="BK15" s="594"/>
      <c r="BL15" s="594"/>
      <c r="BM15" s="594"/>
      <c r="BN15" s="595"/>
      <c r="BO15" s="596">
        <v>7.6</v>
      </c>
      <c r="BP15" s="596"/>
      <c r="BQ15" s="596"/>
      <c r="BR15" s="596"/>
      <c r="BS15" s="602" t="s">
        <v>224</v>
      </c>
      <c r="BT15" s="594"/>
      <c r="BU15" s="594"/>
      <c r="BV15" s="594"/>
      <c r="BW15" s="594"/>
      <c r="BX15" s="594"/>
      <c r="BY15" s="594"/>
      <c r="BZ15" s="594"/>
      <c r="CA15" s="594"/>
      <c r="CB15" s="603"/>
      <c r="CD15" s="607" t="s">
        <v>246</v>
      </c>
      <c r="CE15" s="608"/>
      <c r="CF15" s="608"/>
      <c r="CG15" s="608"/>
      <c r="CH15" s="608"/>
      <c r="CI15" s="608"/>
      <c r="CJ15" s="608"/>
      <c r="CK15" s="608"/>
      <c r="CL15" s="608"/>
      <c r="CM15" s="608"/>
      <c r="CN15" s="608"/>
      <c r="CO15" s="608"/>
      <c r="CP15" s="608"/>
      <c r="CQ15" s="609"/>
      <c r="CR15" s="593">
        <v>2083885</v>
      </c>
      <c r="CS15" s="594"/>
      <c r="CT15" s="594"/>
      <c r="CU15" s="594"/>
      <c r="CV15" s="594"/>
      <c r="CW15" s="594"/>
      <c r="CX15" s="594"/>
      <c r="CY15" s="595"/>
      <c r="CZ15" s="596">
        <v>6.7</v>
      </c>
      <c r="DA15" s="596"/>
      <c r="DB15" s="596"/>
      <c r="DC15" s="596"/>
      <c r="DD15" s="602">
        <v>381913</v>
      </c>
      <c r="DE15" s="594"/>
      <c r="DF15" s="594"/>
      <c r="DG15" s="594"/>
      <c r="DH15" s="594"/>
      <c r="DI15" s="594"/>
      <c r="DJ15" s="594"/>
      <c r="DK15" s="594"/>
      <c r="DL15" s="594"/>
      <c r="DM15" s="594"/>
      <c r="DN15" s="594"/>
      <c r="DO15" s="594"/>
      <c r="DP15" s="595"/>
      <c r="DQ15" s="602">
        <v>1647562</v>
      </c>
      <c r="DR15" s="594"/>
      <c r="DS15" s="594"/>
      <c r="DT15" s="594"/>
      <c r="DU15" s="594"/>
      <c r="DV15" s="594"/>
      <c r="DW15" s="594"/>
      <c r="DX15" s="594"/>
      <c r="DY15" s="594"/>
      <c r="DZ15" s="594"/>
      <c r="EA15" s="594"/>
      <c r="EB15" s="594"/>
      <c r="EC15" s="603"/>
    </row>
    <row r="16" spans="2:143" ht="11.25" customHeight="1">
      <c r="B16" s="590" t="s">
        <v>247</v>
      </c>
      <c r="C16" s="591"/>
      <c r="D16" s="591"/>
      <c r="E16" s="591"/>
      <c r="F16" s="591"/>
      <c r="G16" s="591"/>
      <c r="H16" s="591"/>
      <c r="I16" s="591"/>
      <c r="J16" s="591"/>
      <c r="K16" s="591"/>
      <c r="L16" s="591"/>
      <c r="M16" s="591"/>
      <c r="N16" s="591"/>
      <c r="O16" s="591"/>
      <c r="P16" s="591"/>
      <c r="Q16" s="592"/>
      <c r="R16" s="593">
        <v>11023053</v>
      </c>
      <c r="S16" s="594"/>
      <c r="T16" s="594"/>
      <c r="U16" s="594"/>
      <c r="V16" s="594"/>
      <c r="W16" s="594"/>
      <c r="X16" s="594"/>
      <c r="Y16" s="595"/>
      <c r="Z16" s="596">
        <v>33.700000000000003</v>
      </c>
      <c r="AA16" s="596"/>
      <c r="AB16" s="596"/>
      <c r="AC16" s="596"/>
      <c r="AD16" s="597">
        <v>10095566</v>
      </c>
      <c r="AE16" s="597"/>
      <c r="AF16" s="597"/>
      <c r="AG16" s="597"/>
      <c r="AH16" s="597"/>
      <c r="AI16" s="597"/>
      <c r="AJ16" s="597"/>
      <c r="AK16" s="597"/>
      <c r="AL16" s="598">
        <v>59.5</v>
      </c>
      <c r="AM16" s="599"/>
      <c r="AN16" s="599"/>
      <c r="AO16" s="600"/>
      <c r="AP16" s="590" t="s">
        <v>248</v>
      </c>
      <c r="AQ16" s="591"/>
      <c r="AR16" s="591"/>
      <c r="AS16" s="591"/>
      <c r="AT16" s="591"/>
      <c r="AU16" s="591"/>
      <c r="AV16" s="591"/>
      <c r="AW16" s="591"/>
      <c r="AX16" s="591"/>
      <c r="AY16" s="591"/>
      <c r="AZ16" s="591"/>
      <c r="BA16" s="591"/>
      <c r="BB16" s="591"/>
      <c r="BC16" s="591"/>
      <c r="BD16" s="591"/>
      <c r="BE16" s="591"/>
      <c r="BF16" s="592"/>
      <c r="BG16" s="593" t="s">
        <v>224</v>
      </c>
      <c r="BH16" s="594"/>
      <c r="BI16" s="594"/>
      <c r="BJ16" s="594"/>
      <c r="BK16" s="594"/>
      <c r="BL16" s="594"/>
      <c r="BM16" s="594"/>
      <c r="BN16" s="595"/>
      <c r="BO16" s="596" t="s">
        <v>224</v>
      </c>
      <c r="BP16" s="596"/>
      <c r="BQ16" s="596"/>
      <c r="BR16" s="596"/>
      <c r="BS16" s="602" t="s">
        <v>224</v>
      </c>
      <c r="BT16" s="594"/>
      <c r="BU16" s="594"/>
      <c r="BV16" s="594"/>
      <c r="BW16" s="594"/>
      <c r="BX16" s="594"/>
      <c r="BY16" s="594"/>
      <c r="BZ16" s="594"/>
      <c r="CA16" s="594"/>
      <c r="CB16" s="603"/>
      <c r="CD16" s="607" t="s">
        <v>249</v>
      </c>
      <c r="CE16" s="608"/>
      <c r="CF16" s="608"/>
      <c r="CG16" s="608"/>
      <c r="CH16" s="608"/>
      <c r="CI16" s="608"/>
      <c r="CJ16" s="608"/>
      <c r="CK16" s="608"/>
      <c r="CL16" s="608"/>
      <c r="CM16" s="608"/>
      <c r="CN16" s="608"/>
      <c r="CO16" s="608"/>
      <c r="CP16" s="608"/>
      <c r="CQ16" s="609"/>
      <c r="CR16" s="593">
        <v>34913</v>
      </c>
      <c r="CS16" s="594"/>
      <c r="CT16" s="594"/>
      <c r="CU16" s="594"/>
      <c r="CV16" s="594"/>
      <c r="CW16" s="594"/>
      <c r="CX16" s="594"/>
      <c r="CY16" s="595"/>
      <c r="CZ16" s="596">
        <v>0.1</v>
      </c>
      <c r="DA16" s="596"/>
      <c r="DB16" s="596"/>
      <c r="DC16" s="596"/>
      <c r="DD16" s="602" t="s">
        <v>224</v>
      </c>
      <c r="DE16" s="594"/>
      <c r="DF16" s="594"/>
      <c r="DG16" s="594"/>
      <c r="DH16" s="594"/>
      <c r="DI16" s="594"/>
      <c r="DJ16" s="594"/>
      <c r="DK16" s="594"/>
      <c r="DL16" s="594"/>
      <c r="DM16" s="594"/>
      <c r="DN16" s="594"/>
      <c r="DO16" s="594"/>
      <c r="DP16" s="595"/>
      <c r="DQ16" s="602">
        <v>15517</v>
      </c>
      <c r="DR16" s="594"/>
      <c r="DS16" s="594"/>
      <c r="DT16" s="594"/>
      <c r="DU16" s="594"/>
      <c r="DV16" s="594"/>
      <c r="DW16" s="594"/>
      <c r="DX16" s="594"/>
      <c r="DY16" s="594"/>
      <c r="DZ16" s="594"/>
      <c r="EA16" s="594"/>
      <c r="EB16" s="594"/>
      <c r="EC16" s="603"/>
    </row>
    <row r="17" spans="2:133" ht="11.25" customHeight="1">
      <c r="B17" s="590" t="s">
        <v>250</v>
      </c>
      <c r="C17" s="591"/>
      <c r="D17" s="591"/>
      <c r="E17" s="591"/>
      <c r="F17" s="591"/>
      <c r="G17" s="591"/>
      <c r="H17" s="591"/>
      <c r="I17" s="591"/>
      <c r="J17" s="591"/>
      <c r="K17" s="591"/>
      <c r="L17" s="591"/>
      <c r="M17" s="591"/>
      <c r="N17" s="591"/>
      <c r="O17" s="591"/>
      <c r="P17" s="591"/>
      <c r="Q17" s="592"/>
      <c r="R17" s="593">
        <v>10095566</v>
      </c>
      <c r="S17" s="594"/>
      <c r="T17" s="594"/>
      <c r="U17" s="594"/>
      <c r="V17" s="594"/>
      <c r="W17" s="594"/>
      <c r="X17" s="594"/>
      <c r="Y17" s="595"/>
      <c r="Z17" s="596">
        <v>30.9</v>
      </c>
      <c r="AA17" s="596"/>
      <c r="AB17" s="596"/>
      <c r="AC17" s="596"/>
      <c r="AD17" s="597">
        <v>10095566</v>
      </c>
      <c r="AE17" s="597"/>
      <c r="AF17" s="597"/>
      <c r="AG17" s="597"/>
      <c r="AH17" s="597"/>
      <c r="AI17" s="597"/>
      <c r="AJ17" s="597"/>
      <c r="AK17" s="597"/>
      <c r="AL17" s="598">
        <v>59.5</v>
      </c>
      <c r="AM17" s="599"/>
      <c r="AN17" s="599"/>
      <c r="AO17" s="600"/>
      <c r="AP17" s="590" t="s">
        <v>251</v>
      </c>
      <c r="AQ17" s="591"/>
      <c r="AR17" s="591"/>
      <c r="AS17" s="591"/>
      <c r="AT17" s="591"/>
      <c r="AU17" s="591"/>
      <c r="AV17" s="591"/>
      <c r="AW17" s="591"/>
      <c r="AX17" s="591"/>
      <c r="AY17" s="591"/>
      <c r="AZ17" s="591"/>
      <c r="BA17" s="591"/>
      <c r="BB17" s="591"/>
      <c r="BC17" s="591"/>
      <c r="BD17" s="591"/>
      <c r="BE17" s="591"/>
      <c r="BF17" s="592"/>
      <c r="BG17" s="593" t="s">
        <v>224</v>
      </c>
      <c r="BH17" s="594"/>
      <c r="BI17" s="594"/>
      <c r="BJ17" s="594"/>
      <c r="BK17" s="594"/>
      <c r="BL17" s="594"/>
      <c r="BM17" s="594"/>
      <c r="BN17" s="595"/>
      <c r="BO17" s="596" t="s">
        <v>224</v>
      </c>
      <c r="BP17" s="596"/>
      <c r="BQ17" s="596"/>
      <c r="BR17" s="596"/>
      <c r="BS17" s="602" t="s">
        <v>224</v>
      </c>
      <c r="BT17" s="594"/>
      <c r="BU17" s="594"/>
      <c r="BV17" s="594"/>
      <c r="BW17" s="594"/>
      <c r="BX17" s="594"/>
      <c r="BY17" s="594"/>
      <c r="BZ17" s="594"/>
      <c r="CA17" s="594"/>
      <c r="CB17" s="603"/>
      <c r="CD17" s="607" t="s">
        <v>252</v>
      </c>
      <c r="CE17" s="608"/>
      <c r="CF17" s="608"/>
      <c r="CG17" s="608"/>
      <c r="CH17" s="608"/>
      <c r="CI17" s="608"/>
      <c r="CJ17" s="608"/>
      <c r="CK17" s="608"/>
      <c r="CL17" s="608"/>
      <c r="CM17" s="608"/>
      <c r="CN17" s="608"/>
      <c r="CO17" s="608"/>
      <c r="CP17" s="608"/>
      <c r="CQ17" s="609"/>
      <c r="CR17" s="593">
        <v>3681926</v>
      </c>
      <c r="CS17" s="594"/>
      <c r="CT17" s="594"/>
      <c r="CU17" s="594"/>
      <c r="CV17" s="594"/>
      <c r="CW17" s="594"/>
      <c r="CX17" s="594"/>
      <c r="CY17" s="595"/>
      <c r="CZ17" s="596">
        <v>11.9</v>
      </c>
      <c r="DA17" s="596"/>
      <c r="DB17" s="596"/>
      <c r="DC17" s="596"/>
      <c r="DD17" s="602" t="s">
        <v>224</v>
      </c>
      <c r="DE17" s="594"/>
      <c r="DF17" s="594"/>
      <c r="DG17" s="594"/>
      <c r="DH17" s="594"/>
      <c r="DI17" s="594"/>
      <c r="DJ17" s="594"/>
      <c r="DK17" s="594"/>
      <c r="DL17" s="594"/>
      <c r="DM17" s="594"/>
      <c r="DN17" s="594"/>
      <c r="DO17" s="594"/>
      <c r="DP17" s="595"/>
      <c r="DQ17" s="602">
        <v>3672909</v>
      </c>
      <c r="DR17" s="594"/>
      <c r="DS17" s="594"/>
      <c r="DT17" s="594"/>
      <c r="DU17" s="594"/>
      <c r="DV17" s="594"/>
      <c r="DW17" s="594"/>
      <c r="DX17" s="594"/>
      <c r="DY17" s="594"/>
      <c r="DZ17" s="594"/>
      <c r="EA17" s="594"/>
      <c r="EB17" s="594"/>
      <c r="EC17" s="603"/>
    </row>
    <row r="18" spans="2:133" ht="11.25" customHeight="1">
      <c r="B18" s="590" t="s">
        <v>253</v>
      </c>
      <c r="C18" s="591"/>
      <c r="D18" s="591"/>
      <c r="E18" s="591"/>
      <c r="F18" s="591"/>
      <c r="G18" s="591"/>
      <c r="H18" s="591"/>
      <c r="I18" s="591"/>
      <c r="J18" s="591"/>
      <c r="K18" s="591"/>
      <c r="L18" s="591"/>
      <c r="M18" s="591"/>
      <c r="N18" s="591"/>
      <c r="O18" s="591"/>
      <c r="P18" s="591"/>
      <c r="Q18" s="592"/>
      <c r="R18" s="593">
        <v>927487</v>
      </c>
      <c r="S18" s="594"/>
      <c r="T18" s="594"/>
      <c r="U18" s="594"/>
      <c r="V18" s="594"/>
      <c r="W18" s="594"/>
      <c r="X18" s="594"/>
      <c r="Y18" s="595"/>
      <c r="Z18" s="596">
        <v>2.8</v>
      </c>
      <c r="AA18" s="596"/>
      <c r="AB18" s="596"/>
      <c r="AC18" s="596"/>
      <c r="AD18" s="597" t="s">
        <v>224</v>
      </c>
      <c r="AE18" s="597"/>
      <c r="AF18" s="597"/>
      <c r="AG18" s="597"/>
      <c r="AH18" s="597"/>
      <c r="AI18" s="597"/>
      <c r="AJ18" s="597"/>
      <c r="AK18" s="597"/>
      <c r="AL18" s="598" t="s">
        <v>224</v>
      </c>
      <c r="AM18" s="599"/>
      <c r="AN18" s="599"/>
      <c r="AO18" s="600"/>
      <c r="AP18" s="590" t="s">
        <v>254</v>
      </c>
      <c r="AQ18" s="591"/>
      <c r="AR18" s="591"/>
      <c r="AS18" s="591"/>
      <c r="AT18" s="591"/>
      <c r="AU18" s="591"/>
      <c r="AV18" s="591"/>
      <c r="AW18" s="591"/>
      <c r="AX18" s="591"/>
      <c r="AY18" s="591"/>
      <c r="AZ18" s="591"/>
      <c r="BA18" s="591"/>
      <c r="BB18" s="591"/>
      <c r="BC18" s="591"/>
      <c r="BD18" s="591"/>
      <c r="BE18" s="591"/>
      <c r="BF18" s="592"/>
      <c r="BG18" s="593" t="s">
        <v>224</v>
      </c>
      <c r="BH18" s="594"/>
      <c r="BI18" s="594"/>
      <c r="BJ18" s="594"/>
      <c r="BK18" s="594"/>
      <c r="BL18" s="594"/>
      <c r="BM18" s="594"/>
      <c r="BN18" s="595"/>
      <c r="BO18" s="596" t="s">
        <v>224</v>
      </c>
      <c r="BP18" s="596"/>
      <c r="BQ18" s="596"/>
      <c r="BR18" s="596"/>
      <c r="BS18" s="602" t="s">
        <v>224</v>
      </c>
      <c r="BT18" s="594"/>
      <c r="BU18" s="594"/>
      <c r="BV18" s="594"/>
      <c r="BW18" s="594"/>
      <c r="BX18" s="594"/>
      <c r="BY18" s="594"/>
      <c r="BZ18" s="594"/>
      <c r="CA18" s="594"/>
      <c r="CB18" s="603"/>
      <c r="CD18" s="607" t="s">
        <v>255</v>
      </c>
      <c r="CE18" s="608"/>
      <c r="CF18" s="608"/>
      <c r="CG18" s="608"/>
      <c r="CH18" s="608"/>
      <c r="CI18" s="608"/>
      <c r="CJ18" s="608"/>
      <c r="CK18" s="608"/>
      <c r="CL18" s="608"/>
      <c r="CM18" s="608"/>
      <c r="CN18" s="608"/>
      <c r="CO18" s="608"/>
      <c r="CP18" s="608"/>
      <c r="CQ18" s="609"/>
      <c r="CR18" s="593" t="s">
        <v>224</v>
      </c>
      <c r="CS18" s="594"/>
      <c r="CT18" s="594"/>
      <c r="CU18" s="594"/>
      <c r="CV18" s="594"/>
      <c r="CW18" s="594"/>
      <c r="CX18" s="594"/>
      <c r="CY18" s="595"/>
      <c r="CZ18" s="596" t="s">
        <v>224</v>
      </c>
      <c r="DA18" s="596"/>
      <c r="DB18" s="596"/>
      <c r="DC18" s="596"/>
      <c r="DD18" s="602" t="s">
        <v>224</v>
      </c>
      <c r="DE18" s="594"/>
      <c r="DF18" s="594"/>
      <c r="DG18" s="594"/>
      <c r="DH18" s="594"/>
      <c r="DI18" s="594"/>
      <c r="DJ18" s="594"/>
      <c r="DK18" s="594"/>
      <c r="DL18" s="594"/>
      <c r="DM18" s="594"/>
      <c r="DN18" s="594"/>
      <c r="DO18" s="594"/>
      <c r="DP18" s="595"/>
      <c r="DQ18" s="602" t="s">
        <v>224</v>
      </c>
      <c r="DR18" s="594"/>
      <c r="DS18" s="594"/>
      <c r="DT18" s="594"/>
      <c r="DU18" s="594"/>
      <c r="DV18" s="594"/>
      <c r="DW18" s="594"/>
      <c r="DX18" s="594"/>
      <c r="DY18" s="594"/>
      <c r="DZ18" s="594"/>
      <c r="EA18" s="594"/>
      <c r="EB18" s="594"/>
      <c r="EC18" s="603"/>
    </row>
    <row r="19" spans="2:133" ht="11.25" customHeight="1">
      <c r="B19" s="590" t="s">
        <v>256</v>
      </c>
      <c r="C19" s="591"/>
      <c r="D19" s="591"/>
      <c r="E19" s="591"/>
      <c r="F19" s="591"/>
      <c r="G19" s="591"/>
      <c r="H19" s="591"/>
      <c r="I19" s="591"/>
      <c r="J19" s="591"/>
      <c r="K19" s="591"/>
      <c r="L19" s="591"/>
      <c r="M19" s="591"/>
      <c r="N19" s="591"/>
      <c r="O19" s="591"/>
      <c r="P19" s="591"/>
      <c r="Q19" s="592"/>
      <c r="R19" s="593" t="s">
        <v>224</v>
      </c>
      <c r="S19" s="594"/>
      <c r="T19" s="594"/>
      <c r="U19" s="594"/>
      <c r="V19" s="594"/>
      <c r="W19" s="594"/>
      <c r="X19" s="594"/>
      <c r="Y19" s="595"/>
      <c r="Z19" s="596" t="s">
        <v>224</v>
      </c>
      <c r="AA19" s="596"/>
      <c r="AB19" s="596"/>
      <c r="AC19" s="596"/>
      <c r="AD19" s="597" t="s">
        <v>224</v>
      </c>
      <c r="AE19" s="597"/>
      <c r="AF19" s="597"/>
      <c r="AG19" s="597"/>
      <c r="AH19" s="597"/>
      <c r="AI19" s="597"/>
      <c r="AJ19" s="597"/>
      <c r="AK19" s="597"/>
      <c r="AL19" s="598" t="s">
        <v>224</v>
      </c>
      <c r="AM19" s="599"/>
      <c r="AN19" s="599"/>
      <c r="AO19" s="600"/>
      <c r="AP19" s="590" t="s">
        <v>257</v>
      </c>
      <c r="AQ19" s="591"/>
      <c r="AR19" s="591"/>
      <c r="AS19" s="591"/>
      <c r="AT19" s="591"/>
      <c r="AU19" s="591"/>
      <c r="AV19" s="591"/>
      <c r="AW19" s="591"/>
      <c r="AX19" s="591"/>
      <c r="AY19" s="591"/>
      <c r="AZ19" s="591"/>
      <c r="BA19" s="591"/>
      <c r="BB19" s="591"/>
      <c r="BC19" s="591"/>
      <c r="BD19" s="591"/>
      <c r="BE19" s="591"/>
      <c r="BF19" s="592"/>
      <c r="BG19" s="593" t="s">
        <v>224</v>
      </c>
      <c r="BH19" s="594"/>
      <c r="BI19" s="594"/>
      <c r="BJ19" s="594"/>
      <c r="BK19" s="594"/>
      <c r="BL19" s="594"/>
      <c r="BM19" s="594"/>
      <c r="BN19" s="595"/>
      <c r="BO19" s="596" t="s">
        <v>224</v>
      </c>
      <c r="BP19" s="596"/>
      <c r="BQ19" s="596"/>
      <c r="BR19" s="596"/>
      <c r="BS19" s="602" t="s">
        <v>224</v>
      </c>
      <c r="BT19" s="594"/>
      <c r="BU19" s="594"/>
      <c r="BV19" s="594"/>
      <c r="BW19" s="594"/>
      <c r="BX19" s="594"/>
      <c r="BY19" s="594"/>
      <c r="BZ19" s="594"/>
      <c r="CA19" s="594"/>
      <c r="CB19" s="603"/>
      <c r="CD19" s="607" t="s">
        <v>258</v>
      </c>
      <c r="CE19" s="608"/>
      <c r="CF19" s="608"/>
      <c r="CG19" s="608"/>
      <c r="CH19" s="608"/>
      <c r="CI19" s="608"/>
      <c r="CJ19" s="608"/>
      <c r="CK19" s="608"/>
      <c r="CL19" s="608"/>
      <c r="CM19" s="608"/>
      <c r="CN19" s="608"/>
      <c r="CO19" s="608"/>
      <c r="CP19" s="608"/>
      <c r="CQ19" s="609"/>
      <c r="CR19" s="593" t="s">
        <v>224</v>
      </c>
      <c r="CS19" s="594"/>
      <c r="CT19" s="594"/>
      <c r="CU19" s="594"/>
      <c r="CV19" s="594"/>
      <c r="CW19" s="594"/>
      <c r="CX19" s="594"/>
      <c r="CY19" s="595"/>
      <c r="CZ19" s="596" t="s">
        <v>224</v>
      </c>
      <c r="DA19" s="596"/>
      <c r="DB19" s="596"/>
      <c r="DC19" s="596"/>
      <c r="DD19" s="602" t="s">
        <v>224</v>
      </c>
      <c r="DE19" s="594"/>
      <c r="DF19" s="594"/>
      <c r="DG19" s="594"/>
      <c r="DH19" s="594"/>
      <c r="DI19" s="594"/>
      <c r="DJ19" s="594"/>
      <c r="DK19" s="594"/>
      <c r="DL19" s="594"/>
      <c r="DM19" s="594"/>
      <c r="DN19" s="594"/>
      <c r="DO19" s="594"/>
      <c r="DP19" s="595"/>
      <c r="DQ19" s="602" t="s">
        <v>224</v>
      </c>
      <c r="DR19" s="594"/>
      <c r="DS19" s="594"/>
      <c r="DT19" s="594"/>
      <c r="DU19" s="594"/>
      <c r="DV19" s="594"/>
      <c r="DW19" s="594"/>
      <c r="DX19" s="594"/>
      <c r="DY19" s="594"/>
      <c r="DZ19" s="594"/>
      <c r="EA19" s="594"/>
      <c r="EB19" s="594"/>
      <c r="EC19" s="603"/>
    </row>
    <row r="20" spans="2:133" ht="11.25" customHeight="1">
      <c r="B20" s="590" t="s">
        <v>259</v>
      </c>
      <c r="C20" s="591"/>
      <c r="D20" s="591"/>
      <c r="E20" s="591"/>
      <c r="F20" s="591"/>
      <c r="G20" s="591"/>
      <c r="H20" s="591"/>
      <c r="I20" s="591"/>
      <c r="J20" s="591"/>
      <c r="K20" s="591"/>
      <c r="L20" s="591"/>
      <c r="M20" s="591"/>
      <c r="N20" s="591"/>
      <c r="O20" s="591"/>
      <c r="P20" s="591"/>
      <c r="Q20" s="592"/>
      <c r="R20" s="593">
        <v>17880818</v>
      </c>
      <c r="S20" s="594"/>
      <c r="T20" s="594"/>
      <c r="U20" s="594"/>
      <c r="V20" s="594"/>
      <c r="W20" s="594"/>
      <c r="X20" s="594"/>
      <c r="Y20" s="595"/>
      <c r="Z20" s="596">
        <v>54.7</v>
      </c>
      <c r="AA20" s="596"/>
      <c r="AB20" s="596"/>
      <c r="AC20" s="596"/>
      <c r="AD20" s="597">
        <v>16953331</v>
      </c>
      <c r="AE20" s="597"/>
      <c r="AF20" s="597"/>
      <c r="AG20" s="597"/>
      <c r="AH20" s="597"/>
      <c r="AI20" s="597"/>
      <c r="AJ20" s="597"/>
      <c r="AK20" s="597"/>
      <c r="AL20" s="598">
        <v>99.9</v>
      </c>
      <c r="AM20" s="599"/>
      <c r="AN20" s="599"/>
      <c r="AO20" s="600"/>
      <c r="AP20" s="590" t="s">
        <v>260</v>
      </c>
      <c r="AQ20" s="591"/>
      <c r="AR20" s="591"/>
      <c r="AS20" s="591"/>
      <c r="AT20" s="591"/>
      <c r="AU20" s="591"/>
      <c r="AV20" s="591"/>
      <c r="AW20" s="591"/>
      <c r="AX20" s="591"/>
      <c r="AY20" s="591"/>
      <c r="AZ20" s="591"/>
      <c r="BA20" s="591"/>
      <c r="BB20" s="591"/>
      <c r="BC20" s="591"/>
      <c r="BD20" s="591"/>
      <c r="BE20" s="591"/>
      <c r="BF20" s="592"/>
      <c r="BG20" s="593" t="s">
        <v>224</v>
      </c>
      <c r="BH20" s="594"/>
      <c r="BI20" s="594"/>
      <c r="BJ20" s="594"/>
      <c r="BK20" s="594"/>
      <c r="BL20" s="594"/>
      <c r="BM20" s="594"/>
      <c r="BN20" s="595"/>
      <c r="BO20" s="596" t="s">
        <v>224</v>
      </c>
      <c r="BP20" s="596"/>
      <c r="BQ20" s="596"/>
      <c r="BR20" s="596"/>
      <c r="BS20" s="602" t="s">
        <v>224</v>
      </c>
      <c r="BT20" s="594"/>
      <c r="BU20" s="594"/>
      <c r="BV20" s="594"/>
      <c r="BW20" s="594"/>
      <c r="BX20" s="594"/>
      <c r="BY20" s="594"/>
      <c r="BZ20" s="594"/>
      <c r="CA20" s="594"/>
      <c r="CB20" s="603"/>
      <c r="CD20" s="607" t="s">
        <v>261</v>
      </c>
      <c r="CE20" s="608"/>
      <c r="CF20" s="608"/>
      <c r="CG20" s="608"/>
      <c r="CH20" s="608"/>
      <c r="CI20" s="608"/>
      <c r="CJ20" s="608"/>
      <c r="CK20" s="608"/>
      <c r="CL20" s="608"/>
      <c r="CM20" s="608"/>
      <c r="CN20" s="608"/>
      <c r="CO20" s="608"/>
      <c r="CP20" s="608"/>
      <c r="CQ20" s="609"/>
      <c r="CR20" s="593">
        <v>30975124</v>
      </c>
      <c r="CS20" s="594"/>
      <c r="CT20" s="594"/>
      <c r="CU20" s="594"/>
      <c r="CV20" s="594"/>
      <c r="CW20" s="594"/>
      <c r="CX20" s="594"/>
      <c r="CY20" s="595"/>
      <c r="CZ20" s="596">
        <v>100</v>
      </c>
      <c r="DA20" s="596"/>
      <c r="DB20" s="596"/>
      <c r="DC20" s="596"/>
      <c r="DD20" s="602">
        <v>3304887</v>
      </c>
      <c r="DE20" s="594"/>
      <c r="DF20" s="594"/>
      <c r="DG20" s="594"/>
      <c r="DH20" s="594"/>
      <c r="DI20" s="594"/>
      <c r="DJ20" s="594"/>
      <c r="DK20" s="594"/>
      <c r="DL20" s="594"/>
      <c r="DM20" s="594"/>
      <c r="DN20" s="594"/>
      <c r="DO20" s="594"/>
      <c r="DP20" s="595"/>
      <c r="DQ20" s="602">
        <v>19431995</v>
      </c>
      <c r="DR20" s="594"/>
      <c r="DS20" s="594"/>
      <c r="DT20" s="594"/>
      <c r="DU20" s="594"/>
      <c r="DV20" s="594"/>
      <c r="DW20" s="594"/>
      <c r="DX20" s="594"/>
      <c r="DY20" s="594"/>
      <c r="DZ20" s="594"/>
      <c r="EA20" s="594"/>
      <c r="EB20" s="594"/>
      <c r="EC20" s="603"/>
    </row>
    <row r="21" spans="2:133" ht="11.25" customHeight="1">
      <c r="B21" s="590" t="s">
        <v>262</v>
      </c>
      <c r="C21" s="591"/>
      <c r="D21" s="591"/>
      <c r="E21" s="591"/>
      <c r="F21" s="591"/>
      <c r="G21" s="591"/>
      <c r="H21" s="591"/>
      <c r="I21" s="591"/>
      <c r="J21" s="591"/>
      <c r="K21" s="591"/>
      <c r="L21" s="591"/>
      <c r="M21" s="591"/>
      <c r="N21" s="591"/>
      <c r="O21" s="591"/>
      <c r="P21" s="591"/>
      <c r="Q21" s="592"/>
      <c r="R21" s="593">
        <v>8855</v>
      </c>
      <c r="S21" s="594"/>
      <c r="T21" s="594"/>
      <c r="U21" s="594"/>
      <c r="V21" s="594"/>
      <c r="W21" s="594"/>
      <c r="X21" s="594"/>
      <c r="Y21" s="595"/>
      <c r="Z21" s="596">
        <v>0</v>
      </c>
      <c r="AA21" s="596"/>
      <c r="AB21" s="596"/>
      <c r="AC21" s="596"/>
      <c r="AD21" s="597">
        <v>8855</v>
      </c>
      <c r="AE21" s="597"/>
      <c r="AF21" s="597"/>
      <c r="AG21" s="597"/>
      <c r="AH21" s="597"/>
      <c r="AI21" s="597"/>
      <c r="AJ21" s="597"/>
      <c r="AK21" s="597"/>
      <c r="AL21" s="598">
        <v>0.1</v>
      </c>
      <c r="AM21" s="599"/>
      <c r="AN21" s="599"/>
      <c r="AO21" s="600"/>
      <c r="AP21" s="610" t="s">
        <v>263</v>
      </c>
      <c r="AQ21" s="611"/>
      <c r="AR21" s="611"/>
      <c r="AS21" s="611"/>
      <c r="AT21" s="611"/>
      <c r="AU21" s="611"/>
      <c r="AV21" s="611"/>
      <c r="AW21" s="611"/>
      <c r="AX21" s="611"/>
      <c r="AY21" s="611"/>
      <c r="AZ21" s="611"/>
      <c r="BA21" s="611"/>
      <c r="BB21" s="611"/>
      <c r="BC21" s="611"/>
      <c r="BD21" s="611"/>
      <c r="BE21" s="611"/>
      <c r="BF21" s="612"/>
      <c r="BG21" s="593" t="s">
        <v>224</v>
      </c>
      <c r="BH21" s="594"/>
      <c r="BI21" s="594"/>
      <c r="BJ21" s="594"/>
      <c r="BK21" s="594"/>
      <c r="BL21" s="594"/>
      <c r="BM21" s="594"/>
      <c r="BN21" s="595"/>
      <c r="BO21" s="596" t="s">
        <v>224</v>
      </c>
      <c r="BP21" s="596"/>
      <c r="BQ21" s="596"/>
      <c r="BR21" s="596"/>
      <c r="BS21" s="602" t="s">
        <v>224</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264</v>
      </c>
      <c r="C22" s="591"/>
      <c r="D22" s="591"/>
      <c r="E22" s="591"/>
      <c r="F22" s="591"/>
      <c r="G22" s="591"/>
      <c r="H22" s="591"/>
      <c r="I22" s="591"/>
      <c r="J22" s="591"/>
      <c r="K22" s="591"/>
      <c r="L22" s="591"/>
      <c r="M22" s="591"/>
      <c r="N22" s="591"/>
      <c r="O22" s="591"/>
      <c r="P22" s="591"/>
      <c r="Q22" s="592"/>
      <c r="R22" s="593">
        <v>255602</v>
      </c>
      <c r="S22" s="594"/>
      <c r="T22" s="594"/>
      <c r="U22" s="594"/>
      <c r="V22" s="594"/>
      <c r="W22" s="594"/>
      <c r="X22" s="594"/>
      <c r="Y22" s="595"/>
      <c r="Z22" s="596">
        <v>0.8</v>
      </c>
      <c r="AA22" s="596"/>
      <c r="AB22" s="596"/>
      <c r="AC22" s="596"/>
      <c r="AD22" s="597" t="s">
        <v>224</v>
      </c>
      <c r="AE22" s="597"/>
      <c r="AF22" s="597"/>
      <c r="AG22" s="597"/>
      <c r="AH22" s="597"/>
      <c r="AI22" s="597"/>
      <c r="AJ22" s="597"/>
      <c r="AK22" s="597"/>
      <c r="AL22" s="598" t="s">
        <v>224</v>
      </c>
      <c r="AM22" s="599"/>
      <c r="AN22" s="599"/>
      <c r="AO22" s="600"/>
      <c r="AP22" s="610" t="s">
        <v>265</v>
      </c>
      <c r="AQ22" s="611"/>
      <c r="AR22" s="611"/>
      <c r="AS22" s="611"/>
      <c r="AT22" s="611"/>
      <c r="AU22" s="611"/>
      <c r="AV22" s="611"/>
      <c r="AW22" s="611"/>
      <c r="AX22" s="611"/>
      <c r="AY22" s="611"/>
      <c r="AZ22" s="611"/>
      <c r="BA22" s="611"/>
      <c r="BB22" s="611"/>
      <c r="BC22" s="611"/>
      <c r="BD22" s="611"/>
      <c r="BE22" s="611"/>
      <c r="BF22" s="612"/>
      <c r="BG22" s="593" t="s">
        <v>224</v>
      </c>
      <c r="BH22" s="594"/>
      <c r="BI22" s="594"/>
      <c r="BJ22" s="594"/>
      <c r="BK22" s="594"/>
      <c r="BL22" s="594"/>
      <c r="BM22" s="594"/>
      <c r="BN22" s="595"/>
      <c r="BO22" s="596" t="s">
        <v>224</v>
      </c>
      <c r="BP22" s="596"/>
      <c r="BQ22" s="596"/>
      <c r="BR22" s="596"/>
      <c r="BS22" s="602" t="s">
        <v>224</v>
      </c>
      <c r="BT22" s="594"/>
      <c r="BU22" s="594"/>
      <c r="BV22" s="594"/>
      <c r="BW22" s="594"/>
      <c r="BX22" s="594"/>
      <c r="BY22" s="594"/>
      <c r="BZ22" s="594"/>
      <c r="CA22" s="594"/>
      <c r="CB22" s="603"/>
      <c r="CD22" s="575" t="s">
        <v>266</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267</v>
      </c>
      <c r="C23" s="591"/>
      <c r="D23" s="591"/>
      <c r="E23" s="591"/>
      <c r="F23" s="591"/>
      <c r="G23" s="591"/>
      <c r="H23" s="591"/>
      <c r="I23" s="591"/>
      <c r="J23" s="591"/>
      <c r="K23" s="591"/>
      <c r="L23" s="591"/>
      <c r="M23" s="591"/>
      <c r="N23" s="591"/>
      <c r="O23" s="591"/>
      <c r="P23" s="591"/>
      <c r="Q23" s="592"/>
      <c r="R23" s="593">
        <v>303377</v>
      </c>
      <c r="S23" s="594"/>
      <c r="T23" s="594"/>
      <c r="U23" s="594"/>
      <c r="V23" s="594"/>
      <c r="W23" s="594"/>
      <c r="X23" s="594"/>
      <c r="Y23" s="595"/>
      <c r="Z23" s="596">
        <v>0.9</v>
      </c>
      <c r="AA23" s="596"/>
      <c r="AB23" s="596"/>
      <c r="AC23" s="596"/>
      <c r="AD23" s="597">
        <v>1350</v>
      </c>
      <c r="AE23" s="597"/>
      <c r="AF23" s="597"/>
      <c r="AG23" s="597"/>
      <c r="AH23" s="597"/>
      <c r="AI23" s="597"/>
      <c r="AJ23" s="597"/>
      <c r="AK23" s="597"/>
      <c r="AL23" s="598">
        <v>0</v>
      </c>
      <c r="AM23" s="599"/>
      <c r="AN23" s="599"/>
      <c r="AO23" s="600"/>
      <c r="AP23" s="610" t="s">
        <v>268</v>
      </c>
      <c r="AQ23" s="611"/>
      <c r="AR23" s="611"/>
      <c r="AS23" s="611"/>
      <c r="AT23" s="611"/>
      <c r="AU23" s="611"/>
      <c r="AV23" s="611"/>
      <c r="AW23" s="611"/>
      <c r="AX23" s="611"/>
      <c r="AY23" s="611"/>
      <c r="AZ23" s="611"/>
      <c r="BA23" s="611"/>
      <c r="BB23" s="611"/>
      <c r="BC23" s="611"/>
      <c r="BD23" s="611"/>
      <c r="BE23" s="611"/>
      <c r="BF23" s="612"/>
      <c r="BG23" s="593" t="s">
        <v>224</v>
      </c>
      <c r="BH23" s="594"/>
      <c r="BI23" s="594"/>
      <c r="BJ23" s="594"/>
      <c r="BK23" s="594"/>
      <c r="BL23" s="594"/>
      <c r="BM23" s="594"/>
      <c r="BN23" s="595"/>
      <c r="BO23" s="596" t="s">
        <v>224</v>
      </c>
      <c r="BP23" s="596"/>
      <c r="BQ23" s="596"/>
      <c r="BR23" s="596"/>
      <c r="BS23" s="602" t="s">
        <v>224</v>
      </c>
      <c r="BT23" s="594"/>
      <c r="BU23" s="594"/>
      <c r="BV23" s="594"/>
      <c r="BW23" s="594"/>
      <c r="BX23" s="594"/>
      <c r="BY23" s="594"/>
      <c r="BZ23" s="594"/>
      <c r="CA23" s="594"/>
      <c r="CB23" s="603"/>
      <c r="CD23" s="575" t="s">
        <v>205</v>
      </c>
      <c r="CE23" s="576"/>
      <c r="CF23" s="576"/>
      <c r="CG23" s="576"/>
      <c r="CH23" s="576"/>
      <c r="CI23" s="576"/>
      <c r="CJ23" s="576"/>
      <c r="CK23" s="576"/>
      <c r="CL23" s="576"/>
      <c r="CM23" s="576"/>
      <c r="CN23" s="576"/>
      <c r="CO23" s="576"/>
      <c r="CP23" s="576"/>
      <c r="CQ23" s="577"/>
      <c r="CR23" s="575" t="s">
        <v>269</v>
      </c>
      <c r="CS23" s="576"/>
      <c r="CT23" s="576"/>
      <c r="CU23" s="576"/>
      <c r="CV23" s="576"/>
      <c r="CW23" s="576"/>
      <c r="CX23" s="576"/>
      <c r="CY23" s="577"/>
      <c r="CZ23" s="575" t="s">
        <v>270</v>
      </c>
      <c r="DA23" s="576"/>
      <c r="DB23" s="576"/>
      <c r="DC23" s="577"/>
      <c r="DD23" s="575" t="s">
        <v>271</v>
      </c>
      <c r="DE23" s="576"/>
      <c r="DF23" s="576"/>
      <c r="DG23" s="576"/>
      <c r="DH23" s="576"/>
      <c r="DI23" s="576"/>
      <c r="DJ23" s="576"/>
      <c r="DK23" s="577"/>
      <c r="DL23" s="616" t="s">
        <v>272</v>
      </c>
      <c r="DM23" s="617"/>
      <c r="DN23" s="617"/>
      <c r="DO23" s="617"/>
      <c r="DP23" s="617"/>
      <c r="DQ23" s="617"/>
      <c r="DR23" s="617"/>
      <c r="DS23" s="617"/>
      <c r="DT23" s="617"/>
      <c r="DU23" s="617"/>
      <c r="DV23" s="618"/>
      <c r="DW23" s="575" t="s">
        <v>273</v>
      </c>
      <c r="DX23" s="576"/>
      <c r="DY23" s="576"/>
      <c r="DZ23" s="576"/>
      <c r="EA23" s="576"/>
      <c r="EB23" s="576"/>
      <c r="EC23" s="577"/>
    </row>
    <row r="24" spans="2:133" ht="11.25" customHeight="1">
      <c r="B24" s="590" t="s">
        <v>274</v>
      </c>
      <c r="C24" s="591"/>
      <c r="D24" s="591"/>
      <c r="E24" s="591"/>
      <c r="F24" s="591"/>
      <c r="G24" s="591"/>
      <c r="H24" s="591"/>
      <c r="I24" s="591"/>
      <c r="J24" s="591"/>
      <c r="K24" s="591"/>
      <c r="L24" s="591"/>
      <c r="M24" s="591"/>
      <c r="N24" s="591"/>
      <c r="O24" s="591"/>
      <c r="P24" s="591"/>
      <c r="Q24" s="592"/>
      <c r="R24" s="593">
        <v>88452</v>
      </c>
      <c r="S24" s="594"/>
      <c r="T24" s="594"/>
      <c r="U24" s="594"/>
      <c r="V24" s="594"/>
      <c r="W24" s="594"/>
      <c r="X24" s="594"/>
      <c r="Y24" s="595"/>
      <c r="Z24" s="596">
        <v>0.3</v>
      </c>
      <c r="AA24" s="596"/>
      <c r="AB24" s="596"/>
      <c r="AC24" s="596"/>
      <c r="AD24" s="597" t="s">
        <v>224</v>
      </c>
      <c r="AE24" s="597"/>
      <c r="AF24" s="597"/>
      <c r="AG24" s="597"/>
      <c r="AH24" s="597"/>
      <c r="AI24" s="597"/>
      <c r="AJ24" s="597"/>
      <c r="AK24" s="597"/>
      <c r="AL24" s="598" t="s">
        <v>224</v>
      </c>
      <c r="AM24" s="599"/>
      <c r="AN24" s="599"/>
      <c r="AO24" s="600"/>
      <c r="AP24" s="610" t="s">
        <v>275</v>
      </c>
      <c r="AQ24" s="611"/>
      <c r="AR24" s="611"/>
      <c r="AS24" s="611"/>
      <c r="AT24" s="611"/>
      <c r="AU24" s="611"/>
      <c r="AV24" s="611"/>
      <c r="AW24" s="611"/>
      <c r="AX24" s="611"/>
      <c r="AY24" s="611"/>
      <c r="AZ24" s="611"/>
      <c r="BA24" s="611"/>
      <c r="BB24" s="611"/>
      <c r="BC24" s="611"/>
      <c r="BD24" s="611"/>
      <c r="BE24" s="611"/>
      <c r="BF24" s="612"/>
      <c r="BG24" s="593" t="s">
        <v>224</v>
      </c>
      <c r="BH24" s="594"/>
      <c r="BI24" s="594"/>
      <c r="BJ24" s="594"/>
      <c r="BK24" s="594"/>
      <c r="BL24" s="594"/>
      <c r="BM24" s="594"/>
      <c r="BN24" s="595"/>
      <c r="BO24" s="596" t="s">
        <v>224</v>
      </c>
      <c r="BP24" s="596"/>
      <c r="BQ24" s="596"/>
      <c r="BR24" s="596"/>
      <c r="BS24" s="602" t="s">
        <v>224</v>
      </c>
      <c r="BT24" s="594"/>
      <c r="BU24" s="594"/>
      <c r="BV24" s="594"/>
      <c r="BW24" s="594"/>
      <c r="BX24" s="594"/>
      <c r="BY24" s="594"/>
      <c r="BZ24" s="594"/>
      <c r="CA24" s="594"/>
      <c r="CB24" s="603"/>
      <c r="CD24" s="604" t="s">
        <v>276</v>
      </c>
      <c r="CE24" s="605"/>
      <c r="CF24" s="605"/>
      <c r="CG24" s="605"/>
      <c r="CH24" s="605"/>
      <c r="CI24" s="605"/>
      <c r="CJ24" s="605"/>
      <c r="CK24" s="605"/>
      <c r="CL24" s="605"/>
      <c r="CM24" s="605"/>
      <c r="CN24" s="605"/>
      <c r="CO24" s="605"/>
      <c r="CP24" s="605"/>
      <c r="CQ24" s="606"/>
      <c r="CR24" s="582">
        <v>14063932</v>
      </c>
      <c r="CS24" s="583"/>
      <c r="CT24" s="583"/>
      <c r="CU24" s="583"/>
      <c r="CV24" s="583"/>
      <c r="CW24" s="583"/>
      <c r="CX24" s="583"/>
      <c r="CY24" s="584"/>
      <c r="CZ24" s="620">
        <v>45.4</v>
      </c>
      <c r="DA24" s="621"/>
      <c r="DB24" s="621"/>
      <c r="DC24" s="622"/>
      <c r="DD24" s="619">
        <v>9851946</v>
      </c>
      <c r="DE24" s="583"/>
      <c r="DF24" s="583"/>
      <c r="DG24" s="583"/>
      <c r="DH24" s="583"/>
      <c r="DI24" s="583"/>
      <c r="DJ24" s="583"/>
      <c r="DK24" s="584"/>
      <c r="DL24" s="619">
        <v>9791509</v>
      </c>
      <c r="DM24" s="583"/>
      <c r="DN24" s="583"/>
      <c r="DO24" s="583"/>
      <c r="DP24" s="583"/>
      <c r="DQ24" s="583"/>
      <c r="DR24" s="583"/>
      <c r="DS24" s="583"/>
      <c r="DT24" s="583"/>
      <c r="DU24" s="583"/>
      <c r="DV24" s="584"/>
      <c r="DW24" s="587">
        <v>54.1</v>
      </c>
      <c r="DX24" s="588"/>
      <c r="DY24" s="588"/>
      <c r="DZ24" s="588"/>
      <c r="EA24" s="588"/>
      <c r="EB24" s="588"/>
      <c r="EC24" s="589"/>
    </row>
    <row r="25" spans="2:133" ht="11.25" customHeight="1">
      <c r="B25" s="590" t="s">
        <v>277</v>
      </c>
      <c r="C25" s="591"/>
      <c r="D25" s="591"/>
      <c r="E25" s="591"/>
      <c r="F25" s="591"/>
      <c r="G25" s="591"/>
      <c r="H25" s="591"/>
      <c r="I25" s="591"/>
      <c r="J25" s="591"/>
      <c r="K25" s="591"/>
      <c r="L25" s="591"/>
      <c r="M25" s="591"/>
      <c r="N25" s="591"/>
      <c r="O25" s="591"/>
      <c r="P25" s="591"/>
      <c r="Q25" s="592"/>
      <c r="R25" s="593">
        <v>4216938</v>
      </c>
      <c r="S25" s="594"/>
      <c r="T25" s="594"/>
      <c r="U25" s="594"/>
      <c r="V25" s="594"/>
      <c r="W25" s="594"/>
      <c r="X25" s="594"/>
      <c r="Y25" s="595"/>
      <c r="Z25" s="596">
        <v>12.9</v>
      </c>
      <c r="AA25" s="596"/>
      <c r="AB25" s="596"/>
      <c r="AC25" s="596"/>
      <c r="AD25" s="597" t="s">
        <v>224</v>
      </c>
      <c r="AE25" s="597"/>
      <c r="AF25" s="597"/>
      <c r="AG25" s="597"/>
      <c r="AH25" s="597"/>
      <c r="AI25" s="597"/>
      <c r="AJ25" s="597"/>
      <c r="AK25" s="597"/>
      <c r="AL25" s="598" t="s">
        <v>224</v>
      </c>
      <c r="AM25" s="599"/>
      <c r="AN25" s="599"/>
      <c r="AO25" s="600"/>
      <c r="AP25" s="610" t="s">
        <v>278</v>
      </c>
      <c r="AQ25" s="611"/>
      <c r="AR25" s="611"/>
      <c r="AS25" s="611"/>
      <c r="AT25" s="611"/>
      <c r="AU25" s="611"/>
      <c r="AV25" s="611"/>
      <c r="AW25" s="611"/>
      <c r="AX25" s="611"/>
      <c r="AY25" s="611"/>
      <c r="AZ25" s="611"/>
      <c r="BA25" s="611"/>
      <c r="BB25" s="611"/>
      <c r="BC25" s="611"/>
      <c r="BD25" s="611"/>
      <c r="BE25" s="611"/>
      <c r="BF25" s="612"/>
      <c r="BG25" s="593" t="s">
        <v>224</v>
      </c>
      <c r="BH25" s="594"/>
      <c r="BI25" s="594"/>
      <c r="BJ25" s="594"/>
      <c r="BK25" s="594"/>
      <c r="BL25" s="594"/>
      <c r="BM25" s="594"/>
      <c r="BN25" s="595"/>
      <c r="BO25" s="596" t="s">
        <v>224</v>
      </c>
      <c r="BP25" s="596"/>
      <c r="BQ25" s="596"/>
      <c r="BR25" s="596"/>
      <c r="BS25" s="602" t="s">
        <v>224</v>
      </c>
      <c r="BT25" s="594"/>
      <c r="BU25" s="594"/>
      <c r="BV25" s="594"/>
      <c r="BW25" s="594"/>
      <c r="BX25" s="594"/>
      <c r="BY25" s="594"/>
      <c r="BZ25" s="594"/>
      <c r="CA25" s="594"/>
      <c r="CB25" s="603"/>
      <c r="CD25" s="607" t="s">
        <v>279</v>
      </c>
      <c r="CE25" s="608"/>
      <c r="CF25" s="608"/>
      <c r="CG25" s="608"/>
      <c r="CH25" s="608"/>
      <c r="CI25" s="608"/>
      <c r="CJ25" s="608"/>
      <c r="CK25" s="608"/>
      <c r="CL25" s="608"/>
      <c r="CM25" s="608"/>
      <c r="CN25" s="608"/>
      <c r="CO25" s="608"/>
      <c r="CP25" s="608"/>
      <c r="CQ25" s="609"/>
      <c r="CR25" s="593">
        <v>4759815</v>
      </c>
      <c r="CS25" s="625"/>
      <c r="CT25" s="625"/>
      <c r="CU25" s="625"/>
      <c r="CV25" s="625"/>
      <c r="CW25" s="625"/>
      <c r="CX25" s="625"/>
      <c r="CY25" s="626"/>
      <c r="CZ25" s="627">
        <v>15.4</v>
      </c>
      <c r="DA25" s="628"/>
      <c r="DB25" s="628"/>
      <c r="DC25" s="629"/>
      <c r="DD25" s="602">
        <v>4481507</v>
      </c>
      <c r="DE25" s="625"/>
      <c r="DF25" s="625"/>
      <c r="DG25" s="625"/>
      <c r="DH25" s="625"/>
      <c r="DI25" s="625"/>
      <c r="DJ25" s="625"/>
      <c r="DK25" s="626"/>
      <c r="DL25" s="602">
        <v>4439151</v>
      </c>
      <c r="DM25" s="625"/>
      <c r="DN25" s="625"/>
      <c r="DO25" s="625"/>
      <c r="DP25" s="625"/>
      <c r="DQ25" s="625"/>
      <c r="DR25" s="625"/>
      <c r="DS25" s="625"/>
      <c r="DT25" s="625"/>
      <c r="DU25" s="625"/>
      <c r="DV25" s="626"/>
      <c r="DW25" s="598">
        <v>24.5</v>
      </c>
      <c r="DX25" s="623"/>
      <c r="DY25" s="623"/>
      <c r="DZ25" s="623"/>
      <c r="EA25" s="623"/>
      <c r="EB25" s="623"/>
      <c r="EC25" s="624"/>
    </row>
    <row r="26" spans="2:133" ht="11.25" customHeight="1">
      <c r="B26" s="630" t="s">
        <v>280</v>
      </c>
      <c r="C26" s="631"/>
      <c r="D26" s="631"/>
      <c r="E26" s="631"/>
      <c r="F26" s="631"/>
      <c r="G26" s="631"/>
      <c r="H26" s="631"/>
      <c r="I26" s="631"/>
      <c r="J26" s="631"/>
      <c r="K26" s="631"/>
      <c r="L26" s="631"/>
      <c r="M26" s="631"/>
      <c r="N26" s="631"/>
      <c r="O26" s="631"/>
      <c r="P26" s="631"/>
      <c r="Q26" s="632"/>
      <c r="R26" s="593" t="s">
        <v>224</v>
      </c>
      <c r="S26" s="594"/>
      <c r="T26" s="594"/>
      <c r="U26" s="594"/>
      <c r="V26" s="594"/>
      <c r="W26" s="594"/>
      <c r="X26" s="594"/>
      <c r="Y26" s="595"/>
      <c r="Z26" s="596" t="s">
        <v>224</v>
      </c>
      <c r="AA26" s="596"/>
      <c r="AB26" s="596"/>
      <c r="AC26" s="596"/>
      <c r="AD26" s="597" t="s">
        <v>224</v>
      </c>
      <c r="AE26" s="597"/>
      <c r="AF26" s="597"/>
      <c r="AG26" s="597"/>
      <c r="AH26" s="597"/>
      <c r="AI26" s="597"/>
      <c r="AJ26" s="597"/>
      <c r="AK26" s="597"/>
      <c r="AL26" s="598" t="s">
        <v>224</v>
      </c>
      <c r="AM26" s="599"/>
      <c r="AN26" s="599"/>
      <c r="AO26" s="600"/>
      <c r="AP26" s="610" t="s">
        <v>281</v>
      </c>
      <c r="AQ26" s="633"/>
      <c r="AR26" s="633"/>
      <c r="AS26" s="633"/>
      <c r="AT26" s="633"/>
      <c r="AU26" s="633"/>
      <c r="AV26" s="633"/>
      <c r="AW26" s="633"/>
      <c r="AX26" s="633"/>
      <c r="AY26" s="633"/>
      <c r="AZ26" s="633"/>
      <c r="BA26" s="633"/>
      <c r="BB26" s="633"/>
      <c r="BC26" s="633"/>
      <c r="BD26" s="633"/>
      <c r="BE26" s="633"/>
      <c r="BF26" s="612"/>
      <c r="BG26" s="593" t="s">
        <v>224</v>
      </c>
      <c r="BH26" s="594"/>
      <c r="BI26" s="594"/>
      <c r="BJ26" s="594"/>
      <c r="BK26" s="594"/>
      <c r="BL26" s="594"/>
      <c r="BM26" s="594"/>
      <c r="BN26" s="595"/>
      <c r="BO26" s="596" t="s">
        <v>224</v>
      </c>
      <c r="BP26" s="596"/>
      <c r="BQ26" s="596"/>
      <c r="BR26" s="596"/>
      <c r="BS26" s="602" t="s">
        <v>224</v>
      </c>
      <c r="BT26" s="594"/>
      <c r="BU26" s="594"/>
      <c r="BV26" s="594"/>
      <c r="BW26" s="594"/>
      <c r="BX26" s="594"/>
      <c r="BY26" s="594"/>
      <c r="BZ26" s="594"/>
      <c r="CA26" s="594"/>
      <c r="CB26" s="603"/>
      <c r="CD26" s="607" t="s">
        <v>282</v>
      </c>
      <c r="CE26" s="608"/>
      <c r="CF26" s="608"/>
      <c r="CG26" s="608"/>
      <c r="CH26" s="608"/>
      <c r="CI26" s="608"/>
      <c r="CJ26" s="608"/>
      <c r="CK26" s="608"/>
      <c r="CL26" s="608"/>
      <c r="CM26" s="608"/>
      <c r="CN26" s="608"/>
      <c r="CO26" s="608"/>
      <c r="CP26" s="608"/>
      <c r="CQ26" s="609"/>
      <c r="CR26" s="593">
        <v>2635511</v>
      </c>
      <c r="CS26" s="594"/>
      <c r="CT26" s="594"/>
      <c r="CU26" s="594"/>
      <c r="CV26" s="594"/>
      <c r="CW26" s="594"/>
      <c r="CX26" s="594"/>
      <c r="CY26" s="595"/>
      <c r="CZ26" s="627">
        <v>8.5</v>
      </c>
      <c r="DA26" s="628"/>
      <c r="DB26" s="628"/>
      <c r="DC26" s="629"/>
      <c r="DD26" s="602">
        <v>2461722</v>
      </c>
      <c r="DE26" s="594"/>
      <c r="DF26" s="594"/>
      <c r="DG26" s="594"/>
      <c r="DH26" s="594"/>
      <c r="DI26" s="594"/>
      <c r="DJ26" s="594"/>
      <c r="DK26" s="595"/>
      <c r="DL26" s="602" t="s">
        <v>217</v>
      </c>
      <c r="DM26" s="594"/>
      <c r="DN26" s="594"/>
      <c r="DO26" s="594"/>
      <c r="DP26" s="594"/>
      <c r="DQ26" s="594"/>
      <c r="DR26" s="594"/>
      <c r="DS26" s="594"/>
      <c r="DT26" s="594"/>
      <c r="DU26" s="594"/>
      <c r="DV26" s="595"/>
      <c r="DW26" s="598" t="s">
        <v>217</v>
      </c>
      <c r="DX26" s="623"/>
      <c r="DY26" s="623"/>
      <c r="DZ26" s="623"/>
      <c r="EA26" s="623"/>
      <c r="EB26" s="623"/>
      <c r="EC26" s="624"/>
    </row>
    <row r="27" spans="2:133" ht="11.25" customHeight="1">
      <c r="B27" s="590" t="s">
        <v>283</v>
      </c>
      <c r="C27" s="591"/>
      <c r="D27" s="591"/>
      <c r="E27" s="591"/>
      <c r="F27" s="591"/>
      <c r="G27" s="591"/>
      <c r="H27" s="591"/>
      <c r="I27" s="591"/>
      <c r="J27" s="591"/>
      <c r="K27" s="591"/>
      <c r="L27" s="591"/>
      <c r="M27" s="591"/>
      <c r="N27" s="591"/>
      <c r="O27" s="591"/>
      <c r="P27" s="591"/>
      <c r="Q27" s="592"/>
      <c r="R27" s="593">
        <v>2042423</v>
      </c>
      <c r="S27" s="594"/>
      <c r="T27" s="594"/>
      <c r="U27" s="594"/>
      <c r="V27" s="594"/>
      <c r="W27" s="594"/>
      <c r="X27" s="594"/>
      <c r="Y27" s="595"/>
      <c r="Z27" s="596">
        <v>6.3</v>
      </c>
      <c r="AA27" s="596"/>
      <c r="AB27" s="596"/>
      <c r="AC27" s="596"/>
      <c r="AD27" s="597" t="s">
        <v>224</v>
      </c>
      <c r="AE27" s="597"/>
      <c r="AF27" s="597"/>
      <c r="AG27" s="597"/>
      <c r="AH27" s="597"/>
      <c r="AI27" s="597"/>
      <c r="AJ27" s="597"/>
      <c r="AK27" s="597"/>
      <c r="AL27" s="598" t="s">
        <v>224</v>
      </c>
      <c r="AM27" s="599"/>
      <c r="AN27" s="599"/>
      <c r="AO27" s="600"/>
      <c r="AP27" s="590" t="s">
        <v>284</v>
      </c>
      <c r="AQ27" s="591"/>
      <c r="AR27" s="591"/>
      <c r="AS27" s="591"/>
      <c r="AT27" s="591"/>
      <c r="AU27" s="591"/>
      <c r="AV27" s="591"/>
      <c r="AW27" s="591"/>
      <c r="AX27" s="591"/>
      <c r="AY27" s="591"/>
      <c r="AZ27" s="591"/>
      <c r="BA27" s="591"/>
      <c r="BB27" s="591"/>
      <c r="BC27" s="591"/>
      <c r="BD27" s="591"/>
      <c r="BE27" s="591"/>
      <c r="BF27" s="592"/>
      <c r="BG27" s="593">
        <v>5707446</v>
      </c>
      <c r="BH27" s="594"/>
      <c r="BI27" s="594"/>
      <c r="BJ27" s="594"/>
      <c r="BK27" s="594"/>
      <c r="BL27" s="594"/>
      <c r="BM27" s="594"/>
      <c r="BN27" s="595"/>
      <c r="BO27" s="596">
        <v>100</v>
      </c>
      <c r="BP27" s="596"/>
      <c r="BQ27" s="596"/>
      <c r="BR27" s="596"/>
      <c r="BS27" s="602" t="s">
        <v>224</v>
      </c>
      <c r="BT27" s="594"/>
      <c r="BU27" s="594"/>
      <c r="BV27" s="594"/>
      <c r="BW27" s="594"/>
      <c r="BX27" s="594"/>
      <c r="BY27" s="594"/>
      <c r="BZ27" s="594"/>
      <c r="CA27" s="594"/>
      <c r="CB27" s="603"/>
      <c r="CD27" s="607" t="s">
        <v>285</v>
      </c>
      <c r="CE27" s="608"/>
      <c r="CF27" s="608"/>
      <c r="CG27" s="608"/>
      <c r="CH27" s="608"/>
      <c r="CI27" s="608"/>
      <c r="CJ27" s="608"/>
      <c r="CK27" s="608"/>
      <c r="CL27" s="608"/>
      <c r="CM27" s="608"/>
      <c r="CN27" s="608"/>
      <c r="CO27" s="608"/>
      <c r="CP27" s="608"/>
      <c r="CQ27" s="609"/>
      <c r="CR27" s="593">
        <v>5622191</v>
      </c>
      <c r="CS27" s="625"/>
      <c r="CT27" s="625"/>
      <c r="CU27" s="625"/>
      <c r="CV27" s="625"/>
      <c r="CW27" s="625"/>
      <c r="CX27" s="625"/>
      <c r="CY27" s="626"/>
      <c r="CZ27" s="627">
        <v>18.2</v>
      </c>
      <c r="DA27" s="628"/>
      <c r="DB27" s="628"/>
      <c r="DC27" s="629"/>
      <c r="DD27" s="602">
        <v>1697530</v>
      </c>
      <c r="DE27" s="625"/>
      <c r="DF27" s="625"/>
      <c r="DG27" s="625"/>
      <c r="DH27" s="625"/>
      <c r="DI27" s="625"/>
      <c r="DJ27" s="625"/>
      <c r="DK27" s="626"/>
      <c r="DL27" s="602">
        <v>1687849</v>
      </c>
      <c r="DM27" s="625"/>
      <c r="DN27" s="625"/>
      <c r="DO27" s="625"/>
      <c r="DP27" s="625"/>
      <c r="DQ27" s="625"/>
      <c r="DR27" s="625"/>
      <c r="DS27" s="625"/>
      <c r="DT27" s="625"/>
      <c r="DU27" s="625"/>
      <c r="DV27" s="626"/>
      <c r="DW27" s="598">
        <v>9.3000000000000007</v>
      </c>
      <c r="DX27" s="623"/>
      <c r="DY27" s="623"/>
      <c r="DZ27" s="623"/>
      <c r="EA27" s="623"/>
      <c r="EB27" s="623"/>
      <c r="EC27" s="624"/>
    </row>
    <row r="28" spans="2:133" ht="11.25" customHeight="1">
      <c r="B28" s="590" t="s">
        <v>286</v>
      </c>
      <c r="C28" s="591"/>
      <c r="D28" s="591"/>
      <c r="E28" s="591"/>
      <c r="F28" s="591"/>
      <c r="G28" s="591"/>
      <c r="H28" s="591"/>
      <c r="I28" s="591"/>
      <c r="J28" s="591"/>
      <c r="K28" s="591"/>
      <c r="L28" s="591"/>
      <c r="M28" s="591"/>
      <c r="N28" s="591"/>
      <c r="O28" s="591"/>
      <c r="P28" s="591"/>
      <c r="Q28" s="592"/>
      <c r="R28" s="593">
        <v>92116</v>
      </c>
      <c r="S28" s="594"/>
      <c r="T28" s="594"/>
      <c r="U28" s="594"/>
      <c r="V28" s="594"/>
      <c r="W28" s="594"/>
      <c r="X28" s="594"/>
      <c r="Y28" s="595"/>
      <c r="Z28" s="596">
        <v>0.3</v>
      </c>
      <c r="AA28" s="596"/>
      <c r="AB28" s="596"/>
      <c r="AC28" s="596"/>
      <c r="AD28" s="597">
        <v>11503</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287</v>
      </c>
      <c r="CE28" s="608"/>
      <c r="CF28" s="608"/>
      <c r="CG28" s="608"/>
      <c r="CH28" s="608"/>
      <c r="CI28" s="608"/>
      <c r="CJ28" s="608"/>
      <c r="CK28" s="608"/>
      <c r="CL28" s="608"/>
      <c r="CM28" s="608"/>
      <c r="CN28" s="608"/>
      <c r="CO28" s="608"/>
      <c r="CP28" s="608"/>
      <c r="CQ28" s="609"/>
      <c r="CR28" s="593">
        <v>3681926</v>
      </c>
      <c r="CS28" s="594"/>
      <c r="CT28" s="594"/>
      <c r="CU28" s="594"/>
      <c r="CV28" s="594"/>
      <c r="CW28" s="594"/>
      <c r="CX28" s="594"/>
      <c r="CY28" s="595"/>
      <c r="CZ28" s="627">
        <v>11.9</v>
      </c>
      <c r="DA28" s="628"/>
      <c r="DB28" s="628"/>
      <c r="DC28" s="629"/>
      <c r="DD28" s="602">
        <v>3672909</v>
      </c>
      <c r="DE28" s="594"/>
      <c r="DF28" s="594"/>
      <c r="DG28" s="594"/>
      <c r="DH28" s="594"/>
      <c r="DI28" s="594"/>
      <c r="DJ28" s="594"/>
      <c r="DK28" s="595"/>
      <c r="DL28" s="602">
        <v>3664509</v>
      </c>
      <c r="DM28" s="594"/>
      <c r="DN28" s="594"/>
      <c r="DO28" s="594"/>
      <c r="DP28" s="594"/>
      <c r="DQ28" s="594"/>
      <c r="DR28" s="594"/>
      <c r="DS28" s="594"/>
      <c r="DT28" s="594"/>
      <c r="DU28" s="594"/>
      <c r="DV28" s="595"/>
      <c r="DW28" s="598">
        <v>20.3</v>
      </c>
      <c r="DX28" s="623"/>
      <c r="DY28" s="623"/>
      <c r="DZ28" s="623"/>
      <c r="EA28" s="623"/>
      <c r="EB28" s="623"/>
      <c r="EC28" s="624"/>
    </row>
    <row r="29" spans="2:133" ht="11.25" customHeight="1">
      <c r="B29" s="590" t="s">
        <v>288</v>
      </c>
      <c r="C29" s="591"/>
      <c r="D29" s="591"/>
      <c r="E29" s="591"/>
      <c r="F29" s="591"/>
      <c r="G29" s="591"/>
      <c r="H29" s="591"/>
      <c r="I29" s="591"/>
      <c r="J29" s="591"/>
      <c r="K29" s="591"/>
      <c r="L29" s="591"/>
      <c r="M29" s="591"/>
      <c r="N29" s="591"/>
      <c r="O29" s="591"/>
      <c r="P29" s="591"/>
      <c r="Q29" s="592"/>
      <c r="R29" s="593">
        <v>19113</v>
      </c>
      <c r="S29" s="594"/>
      <c r="T29" s="594"/>
      <c r="U29" s="594"/>
      <c r="V29" s="594"/>
      <c r="W29" s="594"/>
      <c r="X29" s="594"/>
      <c r="Y29" s="595"/>
      <c r="Z29" s="596">
        <v>0.1</v>
      </c>
      <c r="AA29" s="596"/>
      <c r="AB29" s="596"/>
      <c r="AC29" s="596"/>
      <c r="AD29" s="597" t="s">
        <v>224</v>
      </c>
      <c r="AE29" s="597"/>
      <c r="AF29" s="597"/>
      <c r="AG29" s="597"/>
      <c r="AH29" s="597"/>
      <c r="AI29" s="597"/>
      <c r="AJ29" s="597"/>
      <c r="AK29" s="597"/>
      <c r="AL29" s="598" t="s">
        <v>224</v>
      </c>
      <c r="AM29" s="599"/>
      <c r="AN29" s="599"/>
      <c r="AO29" s="600"/>
      <c r="AP29" s="572" t="s">
        <v>205</v>
      </c>
      <c r="AQ29" s="573"/>
      <c r="AR29" s="573"/>
      <c r="AS29" s="573"/>
      <c r="AT29" s="573"/>
      <c r="AU29" s="573"/>
      <c r="AV29" s="573"/>
      <c r="AW29" s="573"/>
      <c r="AX29" s="573"/>
      <c r="AY29" s="573"/>
      <c r="AZ29" s="573"/>
      <c r="BA29" s="573"/>
      <c r="BB29" s="573"/>
      <c r="BC29" s="573"/>
      <c r="BD29" s="573"/>
      <c r="BE29" s="573"/>
      <c r="BF29" s="574"/>
      <c r="BG29" s="572" t="s">
        <v>289</v>
      </c>
      <c r="BH29" s="634"/>
      <c r="BI29" s="634"/>
      <c r="BJ29" s="634"/>
      <c r="BK29" s="634"/>
      <c r="BL29" s="634"/>
      <c r="BM29" s="634"/>
      <c r="BN29" s="634"/>
      <c r="BO29" s="634"/>
      <c r="BP29" s="634"/>
      <c r="BQ29" s="635"/>
      <c r="BR29" s="572" t="s">
        <v>290</v>
      </c>
      <c r="BS29" s="634"/>
      <c r="BT29" s="634"/>
      <c r="BU29" s="634"/>
      <c r="BV29" s="634"/>
      <c r="BW29" s="634"/>
      <c r="BX29" s="634"/>
      <c r="BY29" s="634"/>
      <c r="BZ29" s="634"/>
      <c r="CA29" s="634"/>
      <c r="CB29" s="635"/>
      <c r="CD29" s="654" t="s">
        <v>291</v>
      </c>
      <c r="CE29" s="655"/>
      <c r="CF29" s="607" t="s">
        <v>292</v>
      </c>
      <c r="CG29" s="608"/>
      <c r="CH29" s="608"/>
      <c r="CI29" s="608"/>
      <c r="CJ29" s="608"/>
      <c r="CK29" s="608"/>
      <c r="CL29" s="608"/>
      <c r="CM29" s="608"/>
      <c r="CN29" s="608"/>
      <c r="CO29" s="608"/>
      <c r="CP29" s="608"/>
      <c r="CQ29" s="609"/>
      <c r="CR29" s="593">
        <v>3681921</v>
      </c>
      <c r="CS29" s="625"/>
      <c r="CT29" s="625"/>
      <c r="CU29" s="625"/>
      <c r="CV29" s="625"/>
      <c r="CW29" s="625"/>
      <c r="CX29" s="625"/>
      <c r="CY29" s="626"/>
      <c r="CZ29" s="627">
        <v>11.9</v>
      </c>
      <c r="DA29" s="628"/>
      <c r="DB29" s="628"/>
      <c r="DC29" s="629"/>
      <c r="DD29" s="602">
        <v>3672904</v>
      </c>
      <c r="DE29" s="625"/>
      <c r="DF29" s="625"/>
      <c r="DG29" s="625"/>
      <c r="DH29" s="625"/>
      <c r="DI29" s="625"/>
      <c r="DJ29" s="625"/>
      <c r="DK29" s="626"/>
      <c r="DL29" s="602">
        <v>3664504</v>
      </c>
      <c r="DM29" s="625"/>
      <c r="DN29" s="625"/>
      <c r="DO29" s="625"/>
      <c r="DP29" s="625"/>
      <c r="DQ29" s="625"/>
      <c r="DR29" s="625"/>
      <c r="DS29" s="625"/>
      <c r="DT29" s="625"/>
      <c r="DU29" s="625"/>
      <c r="DV29" s="626"/>
      <c r="DW29" s="598">
        <v>20.3</v>
      </c>
      <c r="DX29" s="623"/>
      <c r="DY29" s="623"/>
      <c r="DZ29" s="623"/>
      <c r="EA29" s="623"/>
      <c r="EB29" s="623"/>
      <c r="EC29" s="624"/>
    </row>
    <row r="30" spans="2:133" ht="11.25" customHeight="1">
      <c r="B30" s="590" t="s">
        <v>293</v>
      </c>
      <c r="C30" s="591"/>
      <c r="D30" s="591"/>
      <c r="E30" s="591"/>
      <c r="F30" s="591"/>
      <c r="G30" s="591"/>
      <c r="H30" s="591"/>
      <c r="I30" s="591"/>
      <c r="J30" s="591"/>
      <c r="K30" s="591"/>
      <c r="L30" s="591"/>
      <c r="M30" s="591"/>
      <c r="N30" s="591"/>
      <c r="O30" s="591"/>
      <c r="P30" s="591"/>
      <c r="Q30" s="592"/>
      <c r="R30" s="593">
        <v>1515261</v>
      </c>
      <c r="S30" s="594"/>
      <c r="T30" s="594"/>
      <c r="U30" s="594"/>
      <c r="V30" s="594"/>
      <c r="W30" s="594"/>
      <c r="X30" s="594"/>
      <c r="Y30" s="595"/>
      <c r="Z30" s="596">
        <v>4.5999999999999996</v>
      </c>
      <c r="AA30" s="596"/>
      <c r="AB30" s="596"/>
      <c r="AC30" s="596"/>
      <c r="AD30" s="597" t="s">
        <v>224</v>
      </c>
      <c r="AE30" s="597"/>
      <c r="AF30" s="597"/>
      <c r="AG30" s="597"/>
      <c r="AH30" s="597"/>
      <c r="AI30" s="597"/>
      <c r="AJ30" s="597"/>
      <c r="AK30" s="597"/>
      <c r="AL30" s="598" t="s">
        <v>224</v>
      </c>
      <c r="AM30" s="599"/>
      <c r="AN30" s="599"/>
      <c r="AO30" s="600"/>
      <c r="AP30" s="639" t="s">
        <v>294</v>
      </c>
      <c r="AQ30" s="640"/>
      <c r="AR30" s="640"/>
      <c r="AS30" s="640"/>
      <c r="AT30" s="645" t="s">
        <v>295</v>
      </c>
      <c r="AU30" s="182"/>
      <c r="AV30" s="182"/>
      <c r="AW30" s="182"/>
      <c r="AX30" s="579" t="s">
        <v>172</v>
      </c>
      <c r="AY30" s="580"/>
      <c r="AZ30" s="580"/>
      <c r="BA30" s="580"/>
      <c r="BB30" s="580"/>
      <c r="BC30" s="580"/>
      <c r="BD30" s="580"/>
      <c r="BE30" s="580"/>
      <c r="BF30" s="581"/>
      <c r="BG30" s="651">
        <v>98.9</v>
      </c>
      <c r="BH30" s="652"/>
      <c r="BI30" s="652"/>
      <c r="BJ30" s="652"/>
      <c r="BK30" s="652"/>
      <c r="BL30" s="652"/>
      <c r="BM30" s="588">
        <v>93.2</v>
      </c>
      <c r="BN30" s="652"/>
      <c r="BO30" s="652"/>
      <c r="BP30" s="652"/>
      <c r="BQ30" s="653"/>
      <c r="BR30" s="651">
        <v>98.5</v>
      </c>
      <c r="BS30" s="652"/>
      <c r="BT30" s="652"/>
      <c r="BU30" s="652"/>
      <c r="BV30" s="652"/>
      <c r="BW30" s="652"/>
      <c r="BX30" s="588">
        <v>91.9</v>
      </c>
      <c r="BY30" s="652"/>
      <c r="BZ30" s="652"/>
      <c r="CA30" s="652"/>
      <c r="CB30" s="653"/>
      <c r="CD30" s="656"/>
      <c r="CE30" s="657"/>
      <c r="CF30" s="607" t="s">
        <v>296</v>
      </c>
      <c r="CG30" s="608"/>
      <c r="CH30" s="608"/>
      <c r="CI30" s="608"/>
      <c r="CJ30" s="608"/>
      <c r="CK30" s="608"/>
      <c r="CL30" s="608"/>
      <c r="CM30" s="608"/>
      <c r="CN30" s="608"/>
      <c r="CO30" s="608"/>
      <c r="CP30" s="608"/>
      <c r="CQ30" s="609"/>
      <c r="CR30" s="593">
        <v>3273451</v>
      </c>
      <c r="CS30" s="594"/>
      <c r="CT30" s="594"/>
      <c r="CU30" s="594"/>
      <c r="CV30" s="594"/>
      <c r="CW30" s="594"/>
      <c r="CX30" s="594"/>
      <c r="CY30" s="595"/>
      <c r="CZ30" s="627">
        <v>10.6</v>
      </c>
      <c r="DA30" s="628"/>
      <c r="DB30" s="628"/>
      <c r="DC30" s="629"/>
      <c r="DD30" s="602">
        <v>3264434</v>
      </c>
      <c r="DE30" s="594"/>
      <c r="DF30" s="594"/>
      <c r="DG30" s="594"/>
      <c r="DH30" s="594"/>
      <c r="DI30" s="594"/>
      <c r="DJ30" s="594"/>
      <c r="DK30" s="595"/>
      <c r="DL30" s="602">
        <v>3256034</v>
      </c>
      <c r="DM30" s="594"/>
      <c r="DN30" s="594"/>
      <c r="DO30" s="594"/>
      <c r="DP30" s="594"/>
      <c r="DQ30" s="594"/>
      <c r="DR30" s="594"/>
      <c r="DS30" s="594"/>
      <c r="DT30" s="594"/>
      <c r="DU30" s="594"/>
      <c r="DV30" s="595"/>
      <c r="DW30" s="598">
        <v>18</v>
      </c>
      <c r="DX30" s="623"/>
      <c r="DY30" s="623"/>
      <c r="DZ30" s="623"/>
      <c r="EA30" s="623"/>
      <c r="EB30" s="623"/>
      <c r="EC30" s="624"/>
    </row>
    <row r="31" spans="2:133" ht="11.25" customHeight="1">
      <c r="B31" s="590" t="s">
        <v>297</v>
      </c>
      <c r="C31" s="591"/>
      <c r="D31" s="591"/>
      <c r="E31" s="591"/>
      <c r="F31" s="591"/>
      <c r="G31" s="591"/>
      <c r="H31" s="591"/>
      <c r="I31" s="591"/>
      <c r="J31" s="591"/>
      <c r="K31" s="591"/>
      <c r="L31" s="591"/>
      <c r="M31" s="591"/>
      <c r="N31" s="591"/>
      <c r="O31" s="591"/>
      <c r="P31" s="591"/>
      <c r="Q31" s="592"/>
      <c r="R31" s="593">
        <v>756045</v>
      </c>
      <c r="S31" s="594"/>
      <c r="T31" s="594"/>
      <c r="U31" s="594"/>
      <c r="V31" s="594"/>
      <c r="W31" s="594"/>
      <c r="X31" s="594"/>
      <c r="Y31" s="595"/>
      <c r="Z31" s="596">
        <v>2.2999999999999998</v>
      </c>
      <c r="AA31" s="596"/>
      <c r="AB31" s="596"/>
      <c r="AC31" s="596"/>
      <c r="AD31" s="597" t="s">
        <v>224</v>
      </c>
      <c r="AE31" s="597"/>
      <c r="AF31" s="597"/>
      <c r="AG31" s="597"/>
      <c r="AH31" s="597"/>
      <c r="AI31" s="597"/>
      <c r="AJ31" s="597"/>
      <c r="AK31" s="597"/>
      <c r="AL31" s="598" t="s">
        <v>224</v>
      </c>
      <c r="AM31" s="599"/>
      <c r="AN31" s="599"/>
      <c r="AO31" s="600"/>
      <c r="AP31" s="641"/>
      <c r="AQ31" s="642"/>
      <c r="AR31" s="642"/>
      <c r="AS31" s="642"/>
      <c r="AT31" s="646"/>
      <c r="AU31" s="181" t="s">
        <v>298</v>
      </c>
      <c r="AV31" s="181"/>
      <c r="AW31" s="181"/>
      <c r="AX31" s="590" t="s">
        <v>299</v>
      </c>
      <c r="AY31" s="591"/>
      <c r="AZ31" s="591"/>
      <c r="BA31" s="591"/>
      <c r="BB31" s="591"/>
      <c r="BC31" s="591"/>
      <c r="BD31" s="591"/>
      <c r="BE31" s="591"/>
      <c r="BF31" s="592"/>
      <c r="BG31" s="648">
        <v>99.2</v>
      </c>
      <c r="BH31" s="625"/>
      <c r="BI31" s="625"/>
      <c r="BJ31" s="625"/>
      <c r="BK31" s="625"/>
      <c r="BL31" s="625"/>
      <c r="BM31" s="599">
        <v>95</v>
      </c>
      <c r="BN31" s="649"/>
      <c r="BO31" s="649"/>
      <c r="BP31" s="649"/>
      <c r="BQ31" s="650"/>
      <c r="BR31" s="648">
        <v>98.8</v>
      </c>
      <c r="BS31" s="625"/>
      <c r="BT31" s="625"/>
      <c r="BU31" s="625"/>
      <c r="BV31" s="625"/>
      <c r="BW31" s="625"/>
      <c r="BX31" s="599">
        <v>94</v>
      </c>
      <c r="BY31" s="649"/>
      <c r="BZ31" s="649"/>
      <c r="CA31" s="649"/>
      <c r="CB31" s="650"/>
      <c r="CD31" s="656"/>
      <c r="CE31" s="657"/>
      <c r="CF31" s="607" t="s">
        <v>300</v>
      </c>
      <c r="CG31" s="608"/>
      <c r="CH31" s="608"/>
      <c r="CI31" s="608"/>
      <c r="CJ31" s="608"/>
      <c r="CK31" s="608"/>
      <c r="CL31" s="608"/>
      <c r="CM31" s="608"/>
      <c r="CN31" s="608"/>
      <c r="CO31" s="608"/>
      <c r="CP31" s="608"/>
      <c r="CQ31" s="609"/>
      <c r="CR31" s="593">
        <v>408470</v>
      </c>
      <c r="CS31" s="625"/>
      <c r="CT31" s="625"/>
      <c r="CU31" s="625"/>
      <c r="CV31" s="625"/>
      <c r="CW31" s="625"/>
      <c r="CX31" s="625"/>
      <c r="CY31" s="626"/>
      <c r="CZ31" s="627">
        <v>1.3</v>
      </c>
      <c r="DA31" s="628"/>
      <c r="DB31" s="628"/>
      <c r="DC31" s="629"/>
      <c r="DD31" s="602">
        <v>408470</v>
      </c>
      <c r="DE31" s="625"/>
      <c r="DF31" s="625"/>
      <c r="DG31" s="625"/>
      <c r="DH31" s="625"/>
      <c r="DI31" s="625"/>
      <c r="DJ31" s="625"/>
      <c r="DK31" s="626"/>
      <c r="DL31" s="602">
        <v>408470</v>
      </c>
      <c r="DM31" s="625"/>
      <c r="DN31" s="625"/>
      <c r="DO31" s="625"/>
      <c r="DP31" s="625"/>
      <c r="DQ31" s="625"/>
      <c r="DR31" s="625"/>
      <c r="DS31" s="625"/>
      <c r="DT31" s="625"/>
      <c r="DU31" s="625"/>
      <c r="DV31" s="626"/>
      <c r="DW31" s="598">
        <v>2.2999999999999998</v>
      </c>
      <c r="DX31" s="623"/>
      <c r="DY31" s="623"/>
      <c r="DZ31" s="623"/>
      <c r="EA31" s="623"/>
      <c r="EB31" s="623"/>
      <c r="EC31" s="624"/>
    </row>
    <row r="32" spans="2:133" ht="11.25" customHeight="1">
      <c r="B32" s="590" t="s">
        <v>301</v>
      </c>
      <c r="C32" s="591"/>
      <c r="D32" s="591"/>
      <c r="E32" s="591"/>
      <c r="F32" s="591"/>
      <c r="G32" s="591"/>
      <c r="H32" s="591"/>
      <c r="I32" s="591"/>
      <c r="J32" s="591"/>
      <c r="K32" s="591"/>
      <c r="L32" s="591"/>
      <c r="M32" s="591"/>
      <c r="N32" s="591"/>
      <c r="O32" s="591"/>
      <c r="P32" s="591"/>
      <c r="Q32" s="592"/>
      <c r="R32" s="593">
        <v>267135</v>
      </c>
      <c r="S32" s="594"/>
      <c r="T32" s="594"/>
      <c r="U32" s="594"/>
      <c r="V32" s="594"/>
      <c r="W32" s="594"/>
      <c r="X32" s="594"/>
      <c r="Y32" s="595"/>
      <c r="Z32" s="596">
        <v>0.8</v>
      </c>
      <c r="AA32" s="596"/>
      <c r="AB32" s="596"/>
      <c r="AC32" s="596"/>
      <c r="AD32" s="597">
        <v>171</v>
      </c>
      <c r="AE32" s="597"/>
      <c r="AF32" s="597"/>
      <c r="AG32" s="597"/>
      <c r="AH32" s="597"/>
      <c r="AI32" s="597"/>
      <c r="AJ32" s="597"/>
      <c r="AK32" s="597"/>
      <c r="AL32" s="598">
        <v>0</v>
      </c>
      <c r="AM32" s="599"/>
      <c r="AN32" s="599"/>
      <c r="AO32" s="600"/>
      <c r="AP32" s="643"/>
      <c r="AQ32" s="644"/>
      <c r="AR32" s="644"/>
      <c r="AS32" s="644"/>
      <c r="AT32" s="647"/>
      <c r="AU32" s="183"/>
      <c r="AV32" s="183"/>
      <c r="AW32" s="183"/>
      <c r="AX32" s="636" t="s">
        <v>302</v>
      </c>
      <c r="AY32" s="637"/>
      <c r="AZ32" s="637"/>
      <c r="BA32" s="637"/>
      <c r="BB32" s="637"/>
      <c r="BC32" s="637"/>
      <c r="BD32" s="637"/>
      <c r="BE32" s="637"/>
      <c r="BF32" s="638"/>
      <c r="BG32" s="660">
        <v>98.6</v>
      </c>
      <c r="BH32" s="661"/>
      <c r="BI32" s="661"/>
      <c r="BJ32" s="661"/>
      <c r="BK32" s="661"/>
      <c r="BL32" s="661"/>
      <c r="BM32" s="662">
        <v>91.2</v>
      </c>
      <c r="BN32" s="661"/>
      <c r="BO32" s="661"/>
      <c r="BP32" s="661"/>
      <c r="BQ32" s="663"/>
      <c r="BR32" s="660">
        <v>98</v>
      </c>
      <c r="BS32" s="661"/>
      <c r="BT32" s="661"/>
      <c r="BU32" s="661"/>
      <c r="BV32" s="661"/>
      <c r="BW32" s="661"/>
      <c r="BX32" s="662">
        <v>89.3</v>
      </c>
      <c r="BY32" s="661"/>
      <c r="BZ32" s="661"/>
      <c r="CA32" s="661"/>
      <c r="CB32" s="663"/>
      <c r="CD32" s="658"/>
      <c r="CE32" s="659"/>
      <c r="CF32" s="607" t="s">
        <v>303</v>
      </c>
      <c r="CG32" s="608"/>
      <c r="CH32" s="608"/>
      <c r="CI32" s="608"/>
      <c r="CJ32" s="608"/>
      <c r="CK32" s="608"/>
      <c r="CL32" s="608"/>
      <c r="CM32" s="608"/>
      <c r="CN32" s="608"/>
      <c r="CO32" s="608"/>
      <c r="CP32" s="608"/>
      <c r="CQ32" s="609"/>
      <c r="CR32" s="593">
        <v>5</v>
      </c>
      <c r="CS32" s="594"/>
      <c r="CT32" s="594"/>
      <c r="CU32" s="594"/>
      <c r="CV32" s="594"/>
      <c r="CW32" s="594"/>
      <c r="CX32" s="594"/>
      <c r="CY32" s="595"/>
      <c r="CZ32" s="627">
        <v>0</v>
      </c>
      <c r="DA32" s="628"/>
      <c r="DB32" s="628"/>
      <c r="DC32" s="629"/>
      <c r="DD32" s="602">
        <v>5</v>
      </c>
      <c r="DE32" s="594"/>
      <c r="DF32" s="594"/>
      <c r="DG32" s="594"/>
      <c r="DH32" s="594"/>
      <c r="DI32" s="594"/>
      <c r="DJ32" s="594"/>
      <c r="DK32" s="595"/>
      <c r="DL32" s="602">
        <v>5</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304</v>
      </c>
      <c r="C33" s="591"/>
      <c r="D33" s="591"/>
      <c r="E33" s="591"/>
      <c r="F33" s="591"/>
      <c r="G33" s="591"/>
      <c r="H33" s="591"/>
      <c r="I33" s="591"/>
      <c r="J33" s="591"/>
      <c r="K33" s="591"/>
      <c r="L33" s="591"/>
      <c r="M33" s="591"/>
      <c r="N33" s="591"/>
      <c r="O33" s="591"/>
      <c r="P33" s="591"/>
      <c r="Q33" s="592"/>
      <c r="R33" s="593">
        <v>5218600</v>
      </c>
      <c r="S33" s="594"/>
      <c r="T33" s="594"/>
      <c r="U33" s="594"/>
      <c r="V33" s="594"/>
      <c r="W33" s="594"/>
      <c r="X33" s="594"/>
      <c r="Y33" s="595"/>
      <c r="Z33" s="596">
        <v>16</v>
      </c>
      <c r="AA33" s="596"/>
      <c r="AB33" s="596"/>
      <c r="AC33" s="596"/>
      <c r="AD33" s="597" t="s">
        <v>224</v>
      </c>
      <c r="AE33" s="597"/>
      <c r="AF33" s="597"/>
      <c r="AG33" s="597"/>
      <c r="AH33" s="597"/>
      <c r="AI33" s="597"/>
      <c r="AJ33" s="597"/>
      <c r="AK33" s="597"/>
      <c r="AL33" s="598" t="s">
        <v>224</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305</v>
      </c>
      <c r="CE33" s="608"/>
      <c r="CF33" s="608"/>
      <c r="CG33" s="608"/>
      <c r="CH33" s="608"/>
      <c r="CI33" s="608"/>
      <c r="CJ33" s="608"/>
      <c r="CK33" s="608"/>
      <c r="CL33" s="608"/>
      <c r="CM33" s="608"/>
      <c r="CN33" s="608"/>
      <c r="CO33" s="608"/>
      <c r="CP33" s="608"/>
      <c r="CQ33" s="609"/>
      <c r="CR33" s="593">
        <v>13571392</v>
      </c>
      <c r="CS33" s="625"/>
      <c r="CT33" s="625"/>
      <c r="CU33" s="625"/>
      <c r="CV33" s="625"/>
      <c r="CW33" s="625"/>
      <c r="CX33" s="625"/>
      <c r="CY33" s="626"/>
      <c r="CZ33" s="627">
        <v>43.8</v>
      </c>
      <c r="DA33" s="628"/>
      <c r="DB33" s="628"/>
      <c r="DC33" s="629"/>
      <c r="DD33" s="602">
        <v>9112230</v>
      </c>
      <c r="DE33" s="625"/>
      <c r="DF33" s="625"/>
      <c r="DG33" s="625"/>
      <c r="DH33" s="625"/>
      <c r="DI33" s="625"/>
      <c r="DJ33" s="625"/>
      <c r="DK33" s="626"/>
      <c r="DL33" s="602">
        <v>6142722</v>
      </c>
      <c r="DM33" s="625"/>
      <c r="DN33" s="625"/>
      <c r="DO33" s="625"/>
      <c r="DP33" s="625"/>
      <c r="DQ33" s="625"/>
      <c r="DR33" s="625"/>
      <c r="DS33" s="625"/>
      <c r="DT33" s="625"/>
      <c r="DU33" s="625"/>
      <c r="DV33" s="626"/>
      <c r="DW33" s="598">
        <v>33.9</v>
      </c>
      <c r="DX33" s="623"/>
      <c r="DY33" s="623"/>
      <c r="DZ33" s="623"/>
      <c r="EA33" s="623"/>
      <c r="EB33" s="623"/>
      <c r="EC33" s="624"/>
    </row>
    <row r="34" spans="2:133" ht="11.25" customHeight="1">
      <c r="B34" s="590" t="s">
        <v>306</v>
      </c>
      <c r="C34" s="591"/>
      <c r="D34" s="591"/>
      <c r="E34" s="591"/>
      <c r="F34" s="591"/>
      <c r="G34" s="591"/>
      <c r="H34" s="591"/>
      <c r="I34" s="591"/>
      <c r="J34" s="591"/>
      <c r="K34" s="591"/>
      <c r="L34" s="591"/>
      <c r="M34" s="591"/>
      <c r="N34" s="591"/>
      <c r="O34" s="591"/>
      <c r="P34" s="591"/>
      <c r="Q34" s="592"/>
      <c r="R34" s="593" t="s">
        <v>224</v>
      </c>
      <c r="S34" s="594"/>
      <c r="T34" s="594"/>
      <c r="U34" s="594"/>
      <c r="V34" s="594"/>
      <c r="W34" s="594"/>
      <c r="X34" s="594"/>
      <c r="Y34" s="595"/>
      <c r="Z34" s="596" t="s">
        <v>224</v>
      </c>
      <c r="AA34" s="596"/>
      <c r="AB34" s="596"/>
      <c r="AC34" s="596"/>
      <c r="AD34" s="597" t="s">
        <v>224</v>
      </c>
      <c r="AE34" s="597"/>
      <c r="AF34" s="597"/>
      <c r="AG34" s="597"/>
      <c r="AH34" s="597"/>
      <c r="AI34" s="597"/>
      <c r="AJ34" s="597"/>
      <c r="AK34" s="597"/>
      <c r="AL34" s="598" t="s">
        <v>224</v>
      </c>
      <c r="AM34" s="599"/>
      <c r="AN34" s="599"/>
      <c r="AO34" s="600"/>
      <c r="AP34" s="186"/>
      <c r="AQ34" s="572" t="s">
        <v>307</v>
      </c>
      <c r="AR34" s="573"/>
      <c r="AS34" s="573"/>
      <c r="AT34" s="573"/>
      <c r="AU34" s="573"/>
      <c r="AV34" s="573"/>
      <c r="AW34" s="573"/>
      <c r="AX34" s="573"/>
      <c r="AY34" s="573"/>
      <c r="AZ34" s="573"/>
      <c r="BA34" s="573"/>
      <c r="BB34" s="573"/>
      <c r="BC34" s="573"/>
      <c r="BD34" s="573"/>
      <c r="BE34" s="573"/>
      <c r="BF34" s="574"/>
      <c r="BG34" s="572" t="s">
        <v>308</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309</v>
      </c>
      <c r="CE34" s="608"/>
      <c r="CF34" s="608"/>
      <c r="CG34" s="608"/>
      <c r="CH34" s="608"/>
      <c r="CI34" s="608"/>
      <c r="CJ34" s="608"/>
      <c r="CK34" s="608"/>
      <c r="CL34" s="608"/>
      <c r="CM34" s="608"/>
      <c r="CN34" s="608"/>
      <c r="CO34" s="608"/>
      <c r="CP34" s="608"/>
      <c r="CQ34" s="609"/>
      <c r="CR34" s="593">
        <v>2298075</v>
      </c>
      <c r="CS34" s="594"/>
      <c r="CT34" s="594"/>
      <c r="CU34" s="594"/>
      <c r="CV34" s="594"/>
      <c r="CW34" s="594"/>
      <c r="CX34" s="594"/>
      <c r="CY34" s="595"/>
      <c r="CZ34" s="627">
        <v>7.4</v>
      </c>
      <c r="DA34" s="628"/>
      <c r="DB34" s="628"/>
      <c r="DC34" s="629"/>
      <c r="DD34" s="602">
        <v>1806744</v>
      </c>
      <c r="DE34" s="594"/>
      <c r="DF34" s="594"/>
      <c r="DG34" s="594"/>
      <c r="DH34" s="594"/>
      <c r="DI34" s="594"/>
      <c r="DJ34" s="594"/>
      <c r="DK34" s="595"/>
      <c r="DL34" s="602">
        <v>1544591</v>
      </c>
      <c r="DM34" s="594"/>
      <c r="DN34" s="594"/>
      <c r="DO34" s="594"/>
      <c r="DP34" s="594"/>
      <c r="DQ34" s="594"/>
      <c r="DR34" s="594"/>
      <c r="DS34" s="594"/>
      <c r="DT34" s="594"/>
      <c r="DU34" s="594"/>
      <c r="DV34" s="595"/>
      <c r="DW34" s="598">
        <v>8.5</v>
      </c>
      <c r="DX34" s="623"/>
      <c r="DY34" s="623"/>
      <c r="DZ34" s="623"/>
      <c r="EA34" s="623"/>
      <c r="EB34" s="623"/>
      <c r="EC34" s="624"/>
    </row>
    <row r="35" spans="2:133" ht="11.25" customHeight="1">
      <c r="B35" s="590" t="s">
        <v>310</v>
      </c>
      <c r="C35" s="591"/>
      <c r="D35" s="591"/>
      <c r="E35" s="591"/>
      <c r="F35" s="591"/>
      <c r="G35" s="591"/>
      <c r="H35" s="591"/>
      <c r="I35" s="591"/>
      <c r="J35" s="591"/>
      <c r="K35" s="591"/>
      <c r="L35" s="591"/>
      <c r="M35" s="591"/>
      <c r="N35" s="591"/>
      <c r="O35" s="591"/>
      <c r="P35" s="591"/>
      <c r="Q35" s="592"/>
      <c r="R35" s="593">
        <v>1119600</v>
      </c>
      <c r="S35" s="594"/>
      <c r="T35" s="594"/>
      <c r="U35" s="594"/>
      <c r="V35" s="594"/>
      <c r="W35" s="594"/>
      <c r="X35" s="594"/>
      <c r="Y35" s="595"/>
      <c r="Z35" s="596">
        <v>3.4</v>
      </c>
      <c r="AA35" s="596"/>
      <c r="AB35" s="596"/>
      <c r="AC35" s="596"/>
      <c r="AD35" s="597" t="s">
        <v>224</v>
      </c>
      <c r="AE35" s="597"/>
      <c r="AF35" s="597"/>
      <c r="AG35" s="597"/>
      <c r="AH35" s="597"/>
      <c r="AI35" s="597"/>
      <c r="AJ35" s="597"/>
      <c r="AK35" s="597"/>
      <c r="AL35" s="598" t="s">
        <v>224</v>
      </c>
      <c r="AM35" s="599"/>
      <c r="AN35" s="599"/>
      <c r="AO35" s="600"/>
      <c r="AP35" s="186"/>
      <c r="AQ35" s="604" t="s">
        <v>311</v>
      </c>
      <c r="AR35" s="605"/>
      <c r="AS35" s="605"/>
      <c r="AT35" s="605"/>
      <c r="AU35" s="605"/>
      <c r="AV35" s="605"/>
      <c r="AW35" s="605"/>
      <c r="AX35" s="605"/>
      <c r="AY35" s="606"/>
      <c r="AZ35" s="582">
        <v>3997652</v>
      </c>
      <c r="BA35" s="583"/>
      <c r="BB35" s="583"/>
      <c r="BC35" s="583"/>
      <c r="BD35" s="583"/>
      <c r="BE35" s="583"/>
      <c r="BF35" s="664"/>
      <c r="BG35" s="604" t="s">
        <v>312</v>
      </c>
      <c r="BH35" s="605"/>
      <c r="BI35" s="605"/>
      <c r="BJ35" s="605"/>
      <c r="BK35" s="605"/>
      <c r="BL35" s="605"/>
      <c r="BM35" s="605"/>
      <c r="BN35" s="605"/>
      <c r="BO35" s="605"/>
      <c r="BP35" s="605"/>
      <c r="BQ35" s="605"/>
      <c r="BR35" s="605"/>
      <c r="BS35" s="605"/>
      <c r="BT35" s="605"/>
      <c r="BU35" s="606"/>
      <c r="BV35" s="582">
        <v>139084</v>
      </c>
      <c r="BW35" s="583"/>
      <c r="BX35" s="583"/>
      <c r="BY35" s="583"/>
      <c r="BZ35" s="583"/>
      <c r="CA35" s="583"/>
      <c r="CB35" s="664"/>
      <c r="CD35" s="607" t="s">
        <v>313</v>
      </c>
      <c r="CE35" s="608"/>
      <c r="CF35" s="608"/>
      <c r="CG35" s="608"/>
      <c r="CH35" s="608"/>
      <c r="CI35" s="608"/>
      <c r="CJ35" s="608"/>
      <c r="CK35" s="608"/>
      <c r="CL35" s="608"/>
      <c r="CM35" s="608"/>
      <c r="CN35" s="608"/>
      <c r="CO35" s="608"/>
      <c r="CP35" s="608"/>
      <c r="CQ35" s="609"/>
      <c r="CR35" s="593">
        <v>272162</v>
      </c>
      <c r="CS35" s="625"/>
      <c r="CT35" s="625"/>
      <c r="CU35" s="625"/>
      <c r="CV35" s="625"/>
      <c r="CW35" s="625"/>
      <c r="CX35" s="625"/>
      <c r="CY35" s="626"/>
      <c r="CZ35" s="627">
        <v>0.9</v>
      </c>
      <c r="DA35" s="628"/>
      <c r="DB35" s="628"/>
      <c r="DC35" s="629"/>
      <c r="DD35" s="602">
        <v>219674</v>
      </c>
      <c r="DE35" s="625"/>
      <c r="DF35" s="625"/>
      <c r="DG35" s="625"/>
      <c r="DH35" s="625"/>
      <c r="DI35" s="625"/>
      <c r="DJ35" s="625"/>
      <c r="DK35" s="626"/>
      <c r="DL35" s="602">
        <v>219674</v>
      </c>
      <c r="DM35" s="625"/>
      <c r="DN35" s="625"/>
      <c r="DO35" s="625"/>
      <c r="DP35" s="625"/>
      <c r="DQ35" s="625"/>
      <c r="DR35" s="625"/>
      <c r="DS35" s="625"/>
      <c r="DT35" s="625"/>
      <c r="DU35" s="625"/>
      <c r="DV35" s="626"/>
      <c r="DW35" s="598">
        <v>1.2</v>
      </c>
      <c r="DX35" s="623"/>
      <c r="DY35" s="623"/>
      <c r="DZ35" s="623"/>
      <c r="EA35" s="623"/>
      <c r="EB35" s="623"/>
      <c r="EC35" s="624"/>
    </row>
    <row r="36" spans="2:133" ht="11.25" customHeight="1">
      <c r="B36" s="636" t="s">
        <v>314</v>
      </c>
      <c r="C36" s="637"/>
      <c r="D36" s="637"/>
      <c r="E36" s="637"/>
      <c r="F36" s="637"/>
      <c r="G36" s="637"/>
      <c r="H36" s="637"/>
      <c r="I36" s="637"/>
      <c r="J36" s="637"/>
      <c r="K36" s="637"/>
      <c r="L36" s="637"/>
      <c r="M36" s="637"/>
      <c r="N36" s="637"/>
      <c r="O36" s="637"/>
      <c r="P36" s="637"/>
      <c r="Q36" s="638"/>
      <c r="R36" s="665">
        <v>32664735</v>
      </c>
      <c r="S36" s="666"/>
      <c r="T36" s="666"/>
      <c r="U36" s="666"/>
      <c r="V36" s="666"/>
      <c r="W36" s="666"/>
      <c r="X36" s="666"/>
      <c r="Y36" s="667"/>
      <c r="Z36" s="668">
        <v>100</v>
      </c>
      <c r="AA36" s="668"/>
      <c r="AB36" s="668"/>
      <c r="AC36" s="668"/>
      <c r="AD36" s="669">
        <v>16975210</v>
      </c>
      <c r="AE36" s="669"/>
      <c r="AF36" s="669"/>
      <c r="AG36" s="669"/>
      <c r="AH36" s="669"/>
      <c r="AI36" s="669"/>
      <c r="AJ36" s="669"/>
      <c r="AK36" s="669"/>
      <c r="AL36" s="670">
        <v>100</v>
      </c>
      <c r="AM36" s="662"/>
      <c r="AN36" s="662"/>
      <c r="AO36" s="671"/>
      <c r="AQ36" s="672" t="s">
        <v>315</v>
      </c>
      <c r="AR36" s="673"/>
      <c r="AS36" s="673"/>
      <c r="AT36" s="673"/>
      <c r="AU36" s="673"/>
      <c r="AV36" s="673"/>
      <c r="AW36" s="673"/>
      <c r="AX36" s="673"/>
      <c r="AY36" s="674"/>
      <c r="AZ36" s="593">
        <v>725834</v>
      </c>
      <c r="BA36" s="594"/>
      <c r="BB36" s="594"/>
      <c r="BC36" s="594"/>
      <c r="BD36" s="625"/>
      <c r="BE36" s="625"/>
      <c r="BF36" s="650"/>
      <c r="BG36" s="607" t="s">
        <v>316</v>
      </c>
      <c r="BH36" s="608"/>
      <c r="BI36" s="608"/>
      <c r="BJ36" s="608"/>
      <c r="BK36" s="608"/>
      <c r="BL36" s="608"/>
      <c r="BM36" s="608"/>
      <c r="BN36" s="608"/>
      <c r="BO36" s="608"/>
      <c r="BP36" s="608"/>
      <c r="BQ36" s="608"/>
      <c r="BR36" s="608"/>
      <c r="BS36" s="608"/>
      <c r="BT36" s="608"/>
      <c r="BU36" s="609"/>
      <c r="BV36" s="593">
        <v>-238570</v>
      </c>
      <c r="BW36" s="594"/>
      <c r="BX36" s="594"/>
      <c r="BY36" s="594"/>
      <c r="BZ36" s="594"/>
      <c r="CA36" s="594"/>
      <c r="CB36" s="603"/>
      <c r="CD36" s="607" t="s">
        <v>317</v>
      </c>
      <c r="CE36" s="608"/>
      <c r="CF36" s="608"/>
      <c r="CG36" s="608"/>
      <c r="CH36" s="608"/>
      <c r="CI36" s="608"/>
      <c r="CJ36" s="608"/>
      <c r="CK36" s="608"/>
      <c r="CL36" s="608"/>
      <c r="CM36" s="608"/>
      <c r="CN36" s="608"/>
      <c r="CO36" s="608"/>
      <c r="CP36" s="608"/>
      <c r="CQ36" s="609"/>
      <c r="CR36" s="593">
        <v>3774666</v>
      </c>
      <c r="CS36" s="594"/>
      <c r="CT36" s="594"/>
      <c r="CU36" s="594"/>
      <c r="CV36" s="594"/>
      <c r="CW36" s="594"/>
      <c r="CX36" s="594"/>
      <c r="CY36" s="595"/>
      <c r="CZ36" s="627">
        <v>12.2</v>
      </c>
      <c r="DA36" s="628"/>
      <c r="DB36" s="628"/>
      <c r="DC36" s="629"/>
      <c r="DD36" s="602">
        <v>3476863</v>
      </c>
      <c r="DE36" s="594"/>
      <c r="DF36" s="594"/>
      <c r="DG36" s="594"/>
      <c r="DH36" s="594"/>
      <c r="DI36" s="594"/>
      <c r="DJ36" s="594"/>
      <c r="DK36" s="595"/>
      <c r="DL36" s="602">
        <v>2274231</v>
      </c>
      <c r="DM36" s="594"/>
      <c r="DN36" s="594"/>
      <c r="DO36" s="594"/>
      <c r="DP36" s="594"/>
      <c r="DQ36" s="594"/>
      <c r="DR36" s="594"/>
      <c r="DS36" s="594"/>
      <c r="DT36" s="594"/>
      <c r="DU36" s="594"/>
      <c r="DV36" s="595"/>
      <c r="DW36" s="598">
        <v>12.6</v>
      </c>
      <c r="DX36" s="623"/>
      <c r="DY36" s="623"/>
      <c r="DZ36" s="623"/>
      <c r="EA36" s="623"/>
      <c r="EB36" s="623"/>
      <c r="EC36" s="624"/>
    </row>
    <row r="37" spans="2:133" ht="11.25" customHeight="1">
      <c r="AQ37" s="672" t="s">
        <v>318</v>
      </c>
      <c r="AR37" s="673"/>
      <c r="AS37" s="673"/>
      <c r="AT37" s="673"/>
      <c r="AU37" s="673"/>
      <c r="AV37" s="673"/>
      <c r="AW37" s="673"/>
      <c r="AX37" s="673"/>
      <c r="AY37" s="674"/>
      <c r="AZ37" s="593">
        <v>395705</v>
      </c>
      <c r="BA37" s="594"/>
      <c r="BB37" s="594"/>
      <c r="BC37" s="594"/>
      <c r="BD37" s="625"/>
      <c r="BE37" s="625"/>
      <c r="BF37" s="650"/>
      <c r="BG37" s="607" t="s">
        <v>319</v>
      </c>
      <c r="BH37" s="608"/>
      <c r="BI37" s="608"/>
      <c r="BJ37" s="608"/>
      <c r="BK37" s="608"/>
      <c r="BL37" s="608"/>
      <c r="BM37" s="608"/>
      <c r="BN37" s="608"/>
      <c r="BO37" s="608"/>
      <c r="BP37" s="608"/>
      <c r="BQ37" s="608"/>
      <c r="BR37" s="608"/>
      <c r="BS37" s="608"/>
      <c r="BT37" s="608"/>
      <c r="BU37" s="609"/>
      <c r="BV37" s="593">
        <v>9766</v>
      </c>
      <c r="BW37" s="594"/>
      <c r="BX37" s="594"/>
      <c r="BY37" s="594"/>
      <c r="BZ37" s="594"/>
      <c r="CA37" s="594"/>
      <c r="CB37" s="603"/>
      <c r="CD37" s="607" t="s">
        <v>320</v>
      </c>
      <c r="CE37" s="608"/>
      <c r="CF37" s="608"/>
      <c r="CG37" s="608"/>
      <c r="CH37" s="608"/>
      <c r="CI37" s="608"/>
      <c r="CJ37" s="608"/>
      <c r="CK37" s="608"/>
      <c r="CL37" s="608"/>
      <c r="CM37" s="608"/>
      <c r="CN37" s="608"/>
      <c r="CO37" s="608"/>
      <c r="CP37" s="608"/>
      <c r="CQ37" s="609"/>
      <c r="CR37" s="593">
        <v>1326421</v>
      </c>
      <c r="CS37" s="625"/>
      <c r="CT37" s="625"/>
      <c r="CU37" s="625"/>
      <c r="CV37" s="625"/>
      <c r="CW37" s="625"/>
      <c r="CX37" s="625"/>
      <c r="CY37" s="626"/>
      <c r="CZ37" s="627">
        <v>4.3</v>
      </c>
      <c r="DA37" s="628"/>
      <c r="DB37" s="628"/>
      <c r="DC37" s="629"/>
      <c r="DD37" s="602">
        <v>1326421</v>
      </c>
      <c r="DE37" s="625"/>
      <c r="DF37" s="625"/>
      <c r="DG37" s="625"/>
      <c r="DH37" s="625"/>
      <c r="DI37" s="625"/>
      <c r="DJ37" s="625"/>
      <c r="DK37" s="626"/>
      <c r="DL37" s="602">
        <v>1138384</v>
      </c>
      <c r="DM37" s="625"/>
      <c r="DN37" s="625"/>
      <c r="DO37" s="625"/>
      <c r="DP37" s="625"/>
      <c r="DQ37" s="625"/>
      <c r="DR37" s="625"/>
      <c r="DS37" s="625"/>
      <c r="DT37" s="625"/>
      <c r="DU37" s="625"/>
      <c r="DV37" s="626"/>
      <c r="DW37" s="598">
        <v>6.3</v>
      </c>
      <c r="DX37" s="623"/>
      <c r="DY37" s="623"/>
      <c r="DZ37" s="623"/>
      <c r="EA37" s="623"/>
      <c r="EB37" s="623"/>
      <c r="EC37" s="624"/>
    </row>
    <row r="38" spans="2:133" ht="11.25" customHeight="1">
      <c r="AQ38" s="672" t="s">
        <v>321</v>
      </c>
      <c r="AR38" s="673"/>
      <c r="AS38" s="673"/>
      <c r="AT38" s="673"/>
      <c r="AU38" s="673"/>
      <c r="AV38" s="673"/>
      <c r="AW38" s="673"/>
      <c r="AX38" s="673"/>
      <c r="AY38" s="674"/>
      <c r="AZ38" s="593">
        <v>136284</v>
      </c>
      <c r="BA38" s="594"/>
      <c r="BB38" s="594"/>
      <c r="BC38" s="594"/>
      <c r="BD38" s="625"/>
      <c r="BE38" s="625"/>
      <c r="BF38" s="650"/>
      <c r="BG38" s="607" t="s">
        <v>322</v>
      </c>
      <c r="BH38" s="608"/>
      <c r="BI38" s="608"/>
      <c r="BJ38" s="608"/>
      <c r="BK38" s="608"/>
      <c r="BL38" s="608"/>
      <c r="BM38" s="608"/>
      <c r="BN38" s="608"/>
      <c r="BO38" s="608"/>
      <c r="BP38" s="608"/>
      <c r="BQ38" s="608"/>
      <c r="BR38" s="608"/>
      <c r="BS38" s="608"/>
      <c r="BT38" s="608"/>
      <c r="BU38" s="609"/>
      <c r="BV38" s="593">
        <v>18254</v>
      </c>
      <c r="BW38" s="594"/>
      <c r="BX38" s="594"/>
      <c r="BY38" s="594"/>
      <c r="BZ38" s="594"/>
      <c r="CA38" s="594"/>
      <c r="CB38" s="603"/>
      <c r="CD38" s="607" t="s">
        <v>323</v>
      </c>
      <c r="CE38" s="608"/>
      <c r="CF38" s="608"/>
      <c r="CG38" s="608"/>
      <c r="CH38" s="608"/>
      <c r="CI38" s="608"/>
      <c r="CJ38" s="608"/>
      <c r="CK38" s="608"/>
      <c r="CL38" s="608"/>
      <c r="CM38" s="608"/>
      <c r="CN38" s="608"/>
      <c r="CO38" s="608"/>
      <c r="CP38" s="608"/>
      <c r="CQ38" s="609"/>
      <c r="CR38" s="593">
        <v>2739829</v>
      </c>
      <c r="CS38" s="594"/>
      <c r="CT38" s="594"/>
      <c r="CU38" s="594"/>
      <c r="CV38" s="594"/>
      <c r="CW38" s="594"/>
      <c r="CX38" s="594"/>
      <c r="CY38" s="595"/>
      <c r="CZ38" s="627">
        <v>8.8000000000000007</v>
      </c>
      <c r="DA38" s="628"/>
      <c r="DB38" s="628"/>
      <c r="DC38" s="629"/>
      <c r="DD38" s="602">
        <v>2356727</v>
      </c>
      <c r="DE38" s="594"/>
      <c r="DF38" s="594"/>
      <c r="DG38" s="594"/>
      <c r="DH38" s="594"/>
      <c r="DI38" s="594"/>
      <c r="DJ38" s="594"/>
      <c r="DK38" s="595"/>
      <c r="DL38" s="602">
        <v>1961013</v>
      </c>
      <c r="DM38" s="594"/>
      <c r="DN38" s="594"/>
      <c r="DO38" s="594"/>
      <c r="DP38" s="594"/>
      <c r="DQ38" s="594"/>
      <c r="DR38" s="594"/>
      <c r="DS38" s="594"/>
      <c r="DT38" s="594"/>
      <c r="DU38" s="594"/>
      <c r="DV38" s="595"/>
      <c r="DW38" s="598">
        <v>10.8</v>
      </c>
      <c r="DX38" s="623"/>
      <c r="DY38" s="623"/>
      <c r="DZ38" s="623"/>
      <c r="EA38" s="623"/>
      <c r="EB38" s="623"/>
      <c r="EC38" s="624"/>
    </row>
    <row r="39" spans="2:133" ht="11.25" customHeight="1">
      <c r="AQ39" s="672" t="s">
        <v>324</v>
      </c>
      <c r="AR39" s="673"/>
      <c r="AS39" s="673"/>
      <c r="AT39" s="673"/>
      <c r="AU39" s="673"/>
      <c r="AV39" s="673"/>
      <c r="AW39" s="673"/>
      <c r="AX39" s="673"/>
      <c r="AY39" s="674"/>
      <c r="AZ39" s="593">
        <v>115701</v>
      </c>
      <c r="BA39" s="594"/>
      <c r="BB39" s="594"/>
      <c r="BC39" s="594"/>
      <c r="BD39" s="625"/>
      <c r="BE39" s="625"/>
      <c r="BF39" s="650"/>
      <c r="BG39" s="678" t="s">
        <v>325</v>
      </c>
      <c r="BH39" s="679"/>
      <c r="BI39" s="679"/>
      <c r="BJ39" s="679"/>
      <c r="BK39" s="679"/>
      <c r="BL39" s="187"/>
      <c r="BM39" s="608" t="s">
        <v>326</v>
      </c>
      <c r="BN39" s="608"/>
      <c r="BO39" s="608"/>
      <c r="BP39" s="608"/>
      <c r="BQ39" s="608"/>
      <c r="BR39" s="608"/>
      <c r="BS39" s="608"/>
      <c r="BT39" s="608"/>
      <c r="BU39" s="609"/>
      <c r="BV39" s="593">
        <v>96</v>
      </c>
      <c r="BW39" s="594"/>
      <c r="BX39" s="594"/>
      <c r="BY39" s="594"/>
      <c r="BZ39" s="594"/>
      <c r="CA39" s="594"/>
      <c r="CB39" s="603"/>
      <c r="CD39" s="607" t="s">
        <v>327</v>
      </c>
      <c r="CE39" s="608"/>
      <c r="CF39" s="608"/>
      <c r="CG39" s="608"/>
      <c r="CH39" s="608"/>
      <c r="CI39" s="608"/>
      <c r="CJ39" s="608"/>
      <c r="CK39" s="608"/>
      <c r="CL39" s="608"/>
      <c r="CM39" s="608"/>
      <c r="CN39" s="608"/>
      <c r="CO39" s="608"/>
      <c r="CP39" s="608"/>
      <c r="CQ39" s="609"/>
      <c r="CR39" s="593">
        <v>4324927</v>
      </c>
      <c r="CS39" s="625"/>
      <c r="CT39" s="625"/>
      <c r="CU39" s="625"/>
      <c r="CV39" s="625"/>
      <c r="CW39" s="625"/>
      <c r="CX39" s="625"/>
      <c r="CY39" s="626"/>
      <c r="CZ39" s="627">
        <v>14</v>
      </c>
      <c r="DA39" s="628"/>
      <c r="DB39" s="628"/>
      <c r="DC39" s="629"/>
      <c r="DD39" s="602">
        <v>1109009</v>
      </c>
      <c r="DE39" s="625"/>
      <c r="DF39" s="625"/>
      <c r="DG39" s="625"/>
      <c r="DH39" s="625"/>
      <c r="DI39" s="625"/>
      <c r="DJ39" s="625"/>
      <c r="DK39" s="626"/>
      <c r="DL39" s="602" t="s">
        <v>224</v>
      </c>
      <c r="DM39" s="625"/>
      <c r="DN39" s="625"/>
      <c r="DO39" s="625"/>
      <c r="DP39" s="625"/>
      <c r="DQ39" s="625"/>
      <c r="DR39" s="625"/>
      <c r="DS39" s="625"/>
      <c r="DT39" s="625"/>
      <c r="DU39" s="625"/>
      <c r="DV39" s="626"/>
      <c r="DW39" s="598" t="s">
        <v>224</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328</v>
      </c>
      <c r="AR40" s="673"/>
      <c r="AS40" s="673"/>
      <c r="AT40" s="673"/>
      <c r="AU40" s="673"/>
      <c r="AV40" s="673"/>
      <c r="AW40" s="673"/>
      <c r="AX40" s="673"/>
      <c r="AY40" s="674"/>
      <c r="AZ40" s="593">
        <v>691205</v>
      </c>
      <c r="BA40" s="594"/>
      <c r="BB40" s="594"/>
      <c r="BC40" s="594"/>
      <c r="BD40" s="625"/>
      <c r="BE40" s="625"/>
      <c r="BF40" s="650"/>
      <c r="BG40" s="678"/>
      <c r="BH40" s="679"/>
      <c r="BI40" s="679"/>
      <c r="BJ40" s="679"/>
      <c r="BK40" s="679"/>
      <c r="BL40" s="187"/>
      <c r="BM40" s="608" t="s">
        <v>329</v>
      </c>
      <c r="BN40" s="608"/>
      <c r="BO40" s="608"/>
      <c r="BP40" s="608"/>
      <c r="BQ40" s="608"/>
      <c r="BR40" s="608"/>
      <c r="BS40" s="608"/>
      <c r="BT40" s="608"/>
      <c r="BU40" s="609"/>
      <c r="BV40" s="593">
        <v>133</v>
      </c>
      <c r="BW40" s="594"/>
      <c r="BX40" s="594"/>
      <c r="BY40" s="594"/>
      <c r="BZ40" s="594"/>
      <c r="CA40" s="594"/>
      <c r="CB40" s="603"/>
      <c r="CD40" s="607" t="s">
        <v>330</v>
      </c>
      <c r="CE40" s="608"/>
      <c r="CF40" s="608"/>
      <c r="CG40" s="608"/>
      <c r="CH40" s="608"/>
      <c r="CI40" s="608"/>
      <c r="CJ40" s="608"/>
      <c r="CK40" s="608"/>
      <c r="CL40" s="608"/>
      <c r="CM40" s="608"/>
      <c r="CN40" s="608"/>
      <c r="CO40" s="608"/>
      <c r="CP40" s="608"/>
      <c r="CQ40" s="609"/>
      <c r="CR40" s="593">
        <v>161733</v>
      </c>
      <c r="CS40" s="594"/>
      <c r="CT40" s="594"/>
      <c r="CU40" s="594"/>
      <c r="CV40" s="594"/>
      <c r="CW40" s="594"/>
      <c r="CX40" s="594"/>
      <c r="CY40" s="595"/>
      <c r="CZ40" s="627">
        <v>0.5</v>
      </c>
      <c r="DA40" s="628"/>
      <c r="DB40" s="628"/>
      <c r="DC40" s="629"/>
      <c r="DD40" s="602">
        <v>143213</v>
      </c>
      <c r="DE40" s="594"/>
      <c r="DF40" s="594"/>
      <c r="DG40" s="594"/>
      <c r="DH40" s="594"/>
      <c r="DI40" s="594"/>
      <c r="DJ40" s="594"/>
      <c r="DK40" s="595"/>
      <c r="DL40" s="602">
        <v>143213</v>
      </c>
      <c r="DM40" s="594"/>
      <c r="DN40" s="594"/>
      <c r="DO40" s="594"/>
      <c r="DP40" s="594"/>
      <c r="DQ40" s="594"/>
      <c r="DR40" s="594"/>
      <c r="DS40" s="594"/>
      <c r="DT40" s="594"/>
      <c r="DU40" s="594"/>
      <c r="DV40" s="595"/>
      <c r="DW40" s="598">
        <v>0.8</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331</v>
      </c>
      <c r="AR41" s="614"/>
      <c r="AS41" s="614"/>
      <c r="AT41" s="614"/>
      <c r="AU41" s="614"/>
      <c r="AV41" s="614"/>
      <c r="AW41" s="614"/>
      <c r="AX41" s="614"/>
      <c r="AY41" s="615"/>
      <c r="AZ41" s="665">
        <v>1932923</v>
      </c>
      <c r="BA41" s="666"/>
      <c r="BB41" s="666"/>
      <c r="BC41" s="666"/>
      <c r="BD41" s="661"/>
      <c r="BE41" s="661"/>
      <c r="BF41" s="663"/>
      <c r="BG41" s="680"/>
      <c r="BH41" s="681"/>
      <c r="BI41" s="681"/>
      <c r="BJ41" s="681"/>
      <c r="BK41" s="681"/>
      <c r="BL41" s="189"/>
      <c r="BM41" s="614" t="s">
        <v>332</v>
      </c>
      <c r="BN41" s="614"/>
      <c r="BO41" s="614"/>
      <c r="BP41" s="614"/>
      <c r="BQ41" s="614"/>
      <c r="BR41" s="614"/>
      <c r="BS41" s="614"/>
      <c r="BT41" s="614"/>
      <c r="BU41" s="615"/>
      <c r="BV41" s="665">
        <v>320</v>
      </c>
      <c r="BW41" s="666"/>
      <c r="BX41" s="666"/>
      <c r="BY41" s="666"/>
      <c r="BZ41" s="666"/>
      <c r="CA41" s="666"/>
      <c r="CB41" s="675"/>
      <c r="CD41" s="607" t="s">
        <v>333</v>
      </c>
      <c r="CE41" s="608"/>
      <c r="CF41" s="608"/>
      <c r="CG41" s="608"/>
      <c r="CH41" s="608"/>
      <c r="CI41" s="608"/>
      <c r="CJ41" s="608"/>
      <c r="CK41" s="608"/>
      <c r="CL41" s="608"/>
      <c r="CM41" s="608"/>
      <c r="CN41" s="608"/>
      <c r="CO41" s="608"/>
      <c r="CP41" s="608"/>
      <c r="CQ41" s="609"/>
      <c r="CR41" s="593" t="s">
        <v>217</v>
      </c>
      <c r="CS41" s="625"/>
      <c r="CT41" s="625"/>
      <c r="CU41" s="625"/>
      <c r="CV41" s="625"/>
      <c r="CW41" s="625"/>
      <c r="CX41" s="625"/>
      <c r="CY41" s="626"/>
      <c r="CZ41" s="627" t="s">
        <v>217</v>
      </c>
      <c r="DA41" s="628"/>
      <c r="DB41" s="628"/>
      <c r="DC41" s="629"/>
      <c r="DD41" s="602" t="s">
        <v>217</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335</v>
      </c>
      <c r="CE42" s="591"/>
      <c r="CF42" s="591"/>
      <c r="CG42" s="591"/>
      <c r="CH42" s="591"/>
      <c r="CI42" s="591"/>
      <c r="CJ42" s="591"/>
      <c r="CK42" s="591"/>
      <c r="CL42" s="591"/>
      <c r="CM42" s="591"/>
      <c r="CN42" s="591"/>
      <c r="CO42" s="591"/>
      <c r="CP42" s="591"/>
      <c r="CQ42" s="592"/>
      <c r="CR42" s="593">
        <v>3339800</v>
      </c>
      <c r="CS42" s="594"/>
      <c r="CT42" s="594"/>
      <c r="CU42" s="594"/>
      <c r="CV42" s="594"/>
      <c r="CW42" s="594"/>
      <c r="CX42" s="594"/>
      <c r="CY42" s="595"/>
      <c r="CZ42" s="627">
        <v>10.8</v>
      </c>
      <c r="DA42" s="676"/>
      <c r="DB42" s="676"/>
      <c r="DC42" s="677"/>
      <c r="DD42" s="602">
        <v>467819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337</v>
      </c>
      <c r="CE43" s="591"/>
      <c r="CF43" s="591"/>
      <c r="CG43" s="591"/>
      <c r="CH43" s="591"/>
      <c r="CI43" s="591"/>
      <c r="CJ43" s="591"/>
      <c r="CK43" s="591"/>
      <c r="CL43" s="591"/>
      <c r="CM43" s="591"/>
      <c r="CN43" s="591"/>
      <c r="CO43" s="591"/>
      <c r="CP43" s="591"/>
      <c r="CQ43" s="592"/>
      <c r="CR43" s="593">
        <v>29998</v>
      </c>
      <c r="CS43" s="625"/>
      <c r="CT43" s="625"/>
      <c r="CU43" s="625"/>
      <c r="CV43" s="625"/>
      <c r="CW43" s="625"/>
      <c r="CX43" s="625"/>
      <c r="CY43" s="626"/>
      <c r="CZ43" s="627">
        <v>0.1</v>
      </c>
      <c r="DA43" s="628"/>
      <c r="DB43" s="628"/>
      <c r="DC43" s="629"/>
      <c r="DD43" s="602">
        <v>29998</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338</v>
      </c>
      <c r="CD44" s="699" t="s">
        <v>291</v>
      </c>
      <c r="CE44" s="700"/>
      <c r="CF44" s="590" t="s">
        <v>339</v>
      </c>
      <c r="CG44" s="591"/>
      <c r="CH44" s="591"/>
      <c r="CI44" s="591"/>
      <c r="CJ44" s="591"/>
      <c r="CK44" s="591"/>
      <c r="CL44" s="591"/>
      <c r="CM44" s="591"/>
      <c r="CN44" s="591"/>
      <c r="CO44" s="591"/>
      <c r="CP44" s="591"/>
      <c r="CQ44" s="592"/>
      <c r="CR44" s="593">
        <v>3304887</v>
      </c>
      <c r="CS44" s="594"/>
      <c r="CT44" s="594"/>
      <c r="CU44" s="594"/>
      <c r="CV44" s="594"/>
      <c r="CW44" s="594"/>
      <c r="CX44" s="594"/>
      <c r="CY44" s="595"/>
      <c r="CZ44" s="627">
        <v>10.7</v>
      </c>
      <c r="DA44" s="676"/>
      <c r="DB44" s="676"/>
      <c r="DC44" s="677"/>
      <c r="DD44" s="602">
        <v>452302</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340</v>
      </c>
      <c r="CG45" s="591"/>
      <c r="CH45" s="591"/>
      <c r="CI45" s="591"/>
      <c r="CJ45" s="591"/>
      <c r="CK45" s="591"/>
      <c r="CL45" s="591"/>
      <c r="CM45" s="591"/>
      <c r="CN45" s="591"/>
      <c r="CO45" s="591"/>
      <c r="CP45" s="591"/>
      <c r="CQ45" s="592"/>
      <c r="CR45" s="593">
        <v>2051975</v>
      </c>
      <c r="CS45" s="625"/>
      <c r="CT45" s="625"/>
      <c r="CU45" s="625"/>
      <c r="CV45" s="625"/>
      <c r="CW45" s="625"/>
      <c r="CX45" s="625"/>
      <c r="CY45" s="626"/>
      <c r="CZ45" s="627">
        <v>6.6</v>
      </c>
      <c r="DA45" s="628"/>
      <c r="DB45" s="628"/>
      <c r="DC45" s="629"/>
      <c r="DD45" s="602">
        <v>115684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341</v>
      </c>
      <c r="CG46" s="591"/>
      <c r="CH46" s="591"/>
      <c r="CI46" s="591"/>
      <c r="CJ46" s="591"/>
      <c r="CK46" s="591"/>
      <c r="CL46" s="591"/>
      <c r="CM46" s="591"/>
      <c r="CN46" s="591"/>
      <c r="CO46" s="591"/>
      <c r="CP46" s="591"/>
      <c r="CQ46" s="592"/>
      <c r="CR46" s="593">
        <v>1127302</v>
      </c>
      <c r="CS46" s="594"/>
      <c r="CT46" s="594"/>
      <c r="CU46" s="594"/>
      <c r="CV46" s="594"/>
      <c r="CW46" s="594"/>
      <c r="CX46" s="594"/>
      <c r="CY46" s="595"/>
      <c r="CZ46" s="627">
        <v>3.6</v>
      </c>
      <c r="DA46" s="676"/>
      <c r="DB46" s="676"/>
      <c r="DC46" s="677"/>
      <c r="DD46" s="602">
        <v>279314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342</v>
      </c>
      <c r="CG47" s="591"/>
      <c r="CH47" s="591"/>
      <c r="CI47" s="591"/>
      <c r="CJ47" s="591"/>
      <c r="CK47" s="591"/>
      <c r="CL47" s="591"/>
      <c r="CM47" s="591"/>
      <c r="CN47" s="591"/>
      <c r="CO47" s="591"/>
      <c r="CP47" s="591"/>
      <c r="CQ47" s="592"/>
      <c r="CR47" s="593">
        <v>34913</v>
      </c>
      <c r="CS47" s="625"/>
      <c r="CT47" s="625"/>
      <c r="CU47" s="625"/>
      <c r="CV47" s="625"/>
      <c r="CW47" s="625"/>
      <c r="CX47" s="625"/>
      <c r="CY47" s="626"/>
      <c r="CZ47" s="627">
        <v>0.1</v>
      </c>
      <c r="DA47" s="628"/>
      <c r="DB47" s="628"/>
      <c r="DC47" s="629"/>
      <c r="DD47" s="602">
        <v>15517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343</v>
      </c>
      <c r="CG48" s="591"/>
      <c r="CH48" s="591"/>
      <c r="CI48" s="591"/>
      <c r="CJ48" s="591"/>
      <c r="CK48" s="591"/>
      <c r="CL48" s="591"/>
      <c r="CM48" s="591"/>
      <c r="CN48" s="591"/>
      <c r="CO48" s="591"/>
      <c r="CP48" s="591"/>
      <c r="CQ48" s="592"/>
      <c r="CR48" s="593" t="s">
        <v>224</v>
      </c>
      <c r="CS48" s="594"/>
      <c r="CT48" s="594"/>
      <c r="CU48" s="594"/>
      <c r="CV48" s="594"/>
      <c r="CW48" s="594"/>
      <c r="CX48" s="594"/>
      <c r="CY48" s="595"/>
      <c r="CZ48" s="627" t="s">
        <v>224</v>
      </c>
      <c r="DA48" s="676"/>
      <c r="DB48" s="676"/>
      <c r="DC48" s="677"/>
      <c r="DD48" s="602" t="s">
        <v>224</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344</v>
      </c>
      <c r="CE49" s="637"/>
      <c r="CF49" s="637"/>
      <c r="CG49" s="637"/>
      <c r="CH49" s="637"/>
      <c r="CI49" s="637"/>
      <c r="CJ49" s="637"/>
      <c r="CK49" s="637"/>
      <c r="CL49" s="637"/>
      <c r="CM49" s="637"/>
      <c r="CN49" s="637"/>
      <c r="CO49" s="637"/>
      <c r="CP49" s="637"/>
      <c r="CQ49" s="638"/>
      <c r="CR49" s="665">
        <v>30975124</v>
      </c>
      <c r="CS49" s="661"/>
      <c r="CT49" s="661"/>
      <c r="CU49" s="661"/>
      <c r="CV49" s="661"/>
      <c r="CW49" s="661"/>
      <c r="CX49" s="661"/>
      <c r="CY49" s="688"/>
      <c r="CZ49" s="689">
        <v>100</v>
      </c>
      <c r="DA49" s="690"/>
      <c r="DB49" s="690"/>
      <c r="DC49" s="691"/>
      <c r="DD49" s="692">
        <v>19431995</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0" zoomScaleNormal="5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346</v>
      </c>
      <c r="DK2" s="735"/>
      <c r="DL2" s="735"/>
      <c r="DM2" s="735"/>
      <c r="DN2" s="735"/>
      <c r="DO2" s="736"/>
      <c r="DP2" s="200"/>
      <c r="DQ2" s="734" t="s">
        <v>347</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348</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350</v>
      </c>
      <c r="B5" s="729"/>
      <c r="C5" s="729"/>
      <c r="D5" s="729"/>
      <c r="E5" s="729"/>
      <c r="F5" s="729"/>
      <c r="G5" s="729"/>
      <c r="H5" s="729"/>
      <c r="I5" s="729"/>
      <c r="J5" s="729"/>
      <c r="K5" s="729"/>
      <c r="L5" s="729"/>
      <c r="M5" s="729"/>
      <c r="N5" s="729"/>
      <c r="O5" s="729"/>
      <c r="P5" s="730"/>
      <c r="Q5" s="705" t="s">
        <v>351</v>
      </c>
      <c r="R5" s="706"/>
      <c r="S5" s="706"/>
      <c r="T5" s="706"/>
      <c r="U5" s="707"/>
      <c r="V5" s="705" t="s">
        <v>352</v>
      </c>
      <c r="W5" s="706"/>
      <c r="X5" s="706"/>
      <c r="Y5" s="706"/>
      <c r="Z5" s="707"/>
      <c r="AA5" s="705" t="s">
        <v>353</v>
      </c>
      <c r="AB5" s="706"/>
      <c r="AC5" s="706"/>
      <c r="AD5" s="706"/>
      <c r="AE5" s="706"/>
      <c r="AF5" s="738" t="s">
        <v>354</v>
      </c>
      <c r="AG5" s="706"/>
      <c r="AH5" s="706"/>
      <c r="AI5" s="706"/>
      <c r="AJ5" s="717"/>
      <c r="AK5" s="706" t="s">
        <v>355</v>
      </c>
      <c r="AL5" s="706"/>
      <c r="AM5" s="706"/>
      <c r="AN5" s="706"/>
      <c r="AO5" s="707"/>
      <c r="AP5" s="705" t="s">
        <v>356</v>
      </c>
      <c r="AQ5" s="706"/>
      <c r="AR5" s="706"/>
      <c r="AS5" s="706"/>
      <c r="AT5" s="707"/>
      <c r="AU5" s="705" t="s">
        <v>357</v>
      </c>
      <c r="AV5" s="706"/>
      <c r="AW5" s="706"/>
      <c r="AX5" s="706"/>
      <c r="AY5" s="717"/>
      <c r="AZ5" s="207"/>
      <c r="BA5" s="207"/>
      <c r="BB5" s="207"/>
      <c r="BC5" s="207"/>
      <c r="BD5" s="207"/>
      <c r="BE5" s="208"/>
      <c r="BF5" s="208"/>
      <c r="BG5" s="208"/>
      <c r="BH5" s="208"/>
      <c r="BI5" s="208"/>
      <c r="BJ5" s="208"/>
      <c r="BK5" s="208"/>
      <c r="BL5" s="208"/>
      <c r="BM5" s="208"/>
      <c r="BN5" s="208"/>
      <c r="BO5" s="208"/>
      <c r="BP5" s="208"/>
      <c r="BQ5" s="728" t="s">
        <v>358</v>
      </c>
      <c r="BR5" s="729"/>
      <c r="BS5" s="729"/>
      <c r="BT5" s="729"/>
      <c r="BU5" s="729"/>
      <c r="BV5" s="729"/>
      <c r="BW5" s="729"/>
      <c r="BX5" s="729"/>
      <c r="BY5" s="729"/>
      <c r="BZ5" s="729"/>
      <c r="CA5" s="729"/>
      <c r="CB5" s="729"/>
      <c r="CC5" s="729"/>
      <c r="CD5" s="729"/>
      <c r="CE5" s="729"/>
      <c r="CF5" s="729"/>
      <c r="CG5" s="730"/>
      <c r="CH5" s="705" t="s">
        <v>359</v>
      </c>
      <c r="CI5" s="706"/>
      <c r="CJ5" s="706"/>
      <c r="CK5" s="706"/>
      <c r="CL5" s="707"/>
      <c r="CM5" s="705" t="s">
        <v>360</v>
      </c>
      <c r="CN5" s="706"/>
      <c r="CO5" s="706"/>
      <c r="CP5" s="706"/>
      <c r="CQ5" s="707"/>
      <c r="CR5" s="705" t="s">
        <v>361</v>
      </c>
      <c r="CS5" s="706"/>
      <c r="CT5" s="706"/>
      <c r="CU5" s="706"/>
      <c r="CV5" s="707"/>
      <c r="CW5" s="705" t="s">
        <v>362</v>
      </c>
      <c r="CX5" s="706"/>
      <c r="CY5" s="706"/>
      <c r="CZ5" s="706"/>
      <c r="DA5" s="707"/>
      <c r="DB5" s="705" t="s">
        <v>363</v>
      </c>
      <c r="DC5" s="706"/>
      <c r="DD5" s="706"/>
      <c r="DE5" s="706"/>
      <c r="DF5" s="707"/>
      <c r="DG5" s="711" t="s">
        <v>364</v>
      </c>
      <c r="DH5" s="712"/>
      <c r="DI5" s="712"/>
      <c r="DJ5" s="712"/>
      <c r="DK5" s="713"/>
      <c r="DL5" s="711" t="s">
        <v>365</v>
      </c>
      <c r="DM5" s="712"/>
      <c r="DN5" s="712"/>
      <c r="DO5" s="712"/>
      <c r="DP5" s="713"/>
      <c r="DQ5" s="705" t="s">
        <v>366</v>
      </c>
      <c r="DR5" s="706"/>
      <c r="DS5" s="706"/>
      <c r="DT5" s="706"/>
      <c r="DU5" s="707"/>
      <c r="DV5" s="705" t="s">
        <v>357</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367</v>
      </c>
      <c r="C7" s="720"/>
      <c r="D7" s="720"/>
      <c r="E7" s="720"/>
      <c r="F7" s="720"/>
      <c r="G7" s="720"/>
      <c r="H7" s="720"/>
      <c r="I7" s="720"/>
      <c r="J7" s="720"/>
      <c r="K7" s="720"/>
      <c r="L7" s="720"/>
      <c r="M7" s="720"/>
      <c r="N7" s="720"/>
      <c r="O7" s="720"/>
      <c r="P7" s="721"/>
      <c r="Q7" s="722">
        <v>32642</v>
      </c>
      <c r="R7" s="723"/>
      <c r="S7" s="723"/>
      <c r="T7" s="723"/>
      <c r="U7" s="723"/>
      <c r="V7" s="723">
        <v>30956</v>
      </c>
      <c r="W7" s="723"/>
      <c r="X7" s="723"/>
      <c r="Y7" s="723"/>
      <c r="Z7" s="723"/>
      <c r="AA7" s="723">
        <v>1686</v>
      </c>
      <c r="AB7" s="723"/>
      <c r="AC7" s="723"/>
      <c r="AD7" s="723"/>
      <c r="AE7" s="724"/>
      <c r="AF7" s="725">
        <v>1347</v>
      </c>
      <c r="AG7" s="726"/>
      <c r="AH7" s="726"/>
      <c r="AI7" s="726"/>
      <c r="AJ7" s="727"/>
      <c r="AK7" s="762">
        <v>29</v>
      </c>
      <c r="AL7" s="763"/>
      <c r="AM7" s="763"/>
      <c r="AN7" s="763"/>
      <c r="AO7" s="763"/>
      <c r="AP7" s="763">
        <v>33372</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540</v>
      </c>
      <c r="BT7" s="767"/>
      <c r="BU7" s="767"/>
      <c r="BV7" s="767"/>
      <c r="BW7" s="767"/>
      <c r="BX7" s="767"/>
      <c r="BY7" s="767"/>
      <c r="BZ7" s="767"/>
      <c r="CA7" s="767"/>
      <c r="CB7" s="767"/>
      <c r="CC7" s="767"/>
      <c r="CD7" s="767"/>
      <c r="CE7" s="767"/>
      <c r="CF7" s="767"/>
      <c r="CG7" s="768"/>
      <c r="CH7" s="759">
        <v>0</v>
      </c>
      <c r="CI7" s="760"/>
      <c r="CJ7" s="760"/>
      <c r="CK7" s="760"/>
      <c r="CL7" s="761"/>
      <c r="CM7" s="759">
        <v>6</v>
      </c>
      <c r="CN7" s="760"/>
      <c r="CO7" s="760"/>
      <c r="CP7" s="760"/>
      <c r="CQ7" s="761"/>
      <c r="CR7" s="759">
        <v>5</v>
      </c>
      <c r="CS7" s="760"/>
      <c r="CT7" s="760"/>
      <c r="CU7" s="760"/>
      <c r="CV7" s="761"/>
      <c r="CW7" s="759" t="s">
        <v>561</v>
      </c>
      <c r="CX7" s="760"/>
      <c r="CY7" s="760"/>
      <c r="CZ7" s="760"/>
      <c r="DA7" s="761"/>
      <c r="DB7" s="759" t="s">
        <v>562</v>
      </c>
      <c r="DC7" s="760"/>
      <c r="DD7" s="760"/>
      <c r="DE7" s="760"/>
      <c r="DF7" s="761"/>
      <c r="DG7" s="759" t="s">
        <v>561</v>
      </c>
      <c r="DH7" s="760"/>
      <c r="DI7" s="760"/>
      <c r="DJ7" s="760"/>
      <c r="DK7" s="761"/>
      <c r="DL7" s="759" t="s">
        <v>561</v>
      </c>
      <c r="DM7" s="760"/>
      <c r="DN7" s="760"/>
      <c r="DO7" s="760"/>
      <c r="DP7" s="761"/>
      <c r="DQ7" s="759" t="s">
        <v>561</v>
      </c>
      <c r="DR7" s="760"/>
      <c r="DS7" s="760"/>
      <c r="DT7" s="760"/>
      <c r="DU7" s="761"/>
      <c r="DV7" s="740"/>
      <c r="DW7" s="741"/>
      <c r="DX7" s="741"/>
      <c r="DY7" s="741"/>
      <c r="DZ7" s="742"/>
      <c r="EA7" s="205"/>
    </row>
    <row r="8" spans="1:131" s="206" customFormat="1" ht="26.25" customHeight="1">
      <c r="A8" s="212">
        <v>2</v>
      </c>
      <c r="B8" s="743" t="s">
        <v>550</v>
      </c>
      <c r="C8" s="744"/>
      <c r="D8" s="744"/>
      <c r="E8" s="744"/>
      <c r="F8" s="744"/>
      <c r="G8" s="744"/>
      <c r="H8" s="744"/>
      <c r="I8" s="744"/>
      <c r="J8" s="744"/>
      <c r="K8" s="744"/>
      <c r="L8" s="744"/>
      <c r="M8" s="744"/>
      <c r="N8" s="744"/>
      <c r="O8" s="744"/>
      <c r="P8" s="745"/>
      <c r="Q8" s="746">
        <v>23</v>
      </c>
      <c r="R8" s="747"/>
      <c r="S8" s="747"/>
      <c r="T8" s="747"/>
      <c r="U8" s="747"/>
      <c r="V8" s="747">
        <v>19</v>
      </c>
      <c r="W8" s="747"/>
      <c r="X8" s="747"/>
      <c r="Y8" s="747"/>
      <c r="Z8" s="747"/>
      <c r="AA8" s="747">
        <v>4</v>
      </c>
      <c r="AB8" s="747"/>
      <c r="AC8" s="747"/>
      <c r="AD8" s="747"/>
      <c r="AE8" s="748"/>
      <c r="AF8" s="749">
        <v>4</v>
      </c>
      <c r="AG8" s="750"/>
      <c r="AH8" s="750"/>
      <c r="AI8" s="750"/>
      <c r="AJ8" s="751"/>
      <c r="AK8" s="752" t="s">
        <v>553</v>
      </c>
      <c r="AL8" s="753"/>
      <c r="AM8" s="753"/>
      <c r="AN8" s="753"/>
      <c r="AO8" s="753"/>
      <c r="AP8" s="753" t="s">
        <v>552</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549</v>
      </c>
      <c r="BT8" s="757"/>
      <c r="BU8" s="757"/>
      <c r="BV8" s="757"/>
      <c r="BW8" s="757"/>
      <c r="BX8" s="757"/>
      <c r="BY8" s="757"/>
      <c r="BZ8" s="757"/>
      <c r="CA8" s="757"/>
      <c r="CB8" s="757"/>
      <c r="CC8" s="757"/>
      <c r="CD8" s="757"/>
      <c r="CE8" s="757"/>
      <c r="CF8" s="757"/>
      <c r="CG8" s="758"/>
      <c r="CH8" s="769">
        <v>-2</v>
      </c>
      <c r="CI8" s="770"/>
      <c r="CJ8" s="770"/>
      <c r="CK8" s="770"/>
      <c r="CL8" s="771"/>
      <c r="CM8" s="769">
        <v>8</v>
      </c>
      <c r="CN8" s="770"/>
      <c r="CO8" s="770"/>
      <c r="CP8" s="770"/>
      <c r="CQ8" s="771"/>
      <c r="CR8" s="769">
        <v>10</v>
      </c>
      <c r="CS8" s="770"/>
      <c r="CT8" s="770"/>
      <c r="CU8" s="770"/>
      <c r="CV8" s="771"/>
      <c r="CW8" s="769" t="s">
        <v>561</v>
      </c>
      <c r="CX8" s="770"/>
      <c r="CY8" s="770"/>
      <c r="CZ8" s="770"/>
      <c r="DA8" s="771"/>
      <c r="DB8" s="769" t="s">
        <v>561</v>
      </c>
      <c r="DC8" s="770"/>
      <c r="DD8" s="770"/>
      <c r="DE8" s="770"/>
      <c r="DF8" s="771"/>
      <c r="DG8" s="769" t="s">
        <v>561</v>
      </c>
      <c r="DH8" s="770"/>
      <c r="DI8" s="770"/>
      <c r="DJ8" s="770"/>
      <c r="DK8" s="771"/>
      <c r="DL8" s="769" t="s">
        <v>561</v>
      </c>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541</v>
      </c>
      <c r="BT9" s="757"/>
      <c r="BU9" s="757"/>
      <c r="BV9" s="757"/>
      <c r="BW9" s="757"/>
      <c r="BX9" s="757"/>
      <c r="BY9" s="757"/>
      <c r="BZ9" s="757"/>
      <c r="CA9" s="757"/>
      <c r="CB9" s="757"/>
      <c r="CC9" s="757"/>
      <c r="CD9" s="757"/>
      <c r="CE9" s="757"/>
      <c r="CF9" s="757"/>
      <c r="CG9" s="758"/>
      <c r="CH9" s="769">
        <v>-25</v>
      </c>
      <c r="CI9" s="770"/>
      <c r="CJ9" s="770"/>
      <c r="CK9" s="770"/>
      <c r="CL9" s="771"/>
      <c r="CM9" s="769">
        <v>35</v>
      </c>
      <c r="CN9" s="770"/>
      <c r="CO9" s="770"/>
      <c r="CP9" s="770"/>
      <c r="CQ9" s="771"/>
      <c r="CR9" s="769">
        <v>32</v>
      </c>
      <c r="CS9" s="770"/>
      <c r="CT9" s="770"/>
      <c r="CU9" s="770"/>
      <c r="CV9" s="771"/>
      <c r="CW9" s="769" t="s">
        <v>561</v>
      </c>
      <c r="CX9" s="770"/>
      <c r="CY9" s="770"/>
      <c r="CZ9" s="770"/>
      <c r="DA9" s="771"/>
      <c r="DB9" s="769" t="s">
        <v>561</v>
      </c>
      <c r="DC9" s="770"/>
      <c r="DD9" s="770"/>
      <c r="DE9" s="770"/>
      <c r="DF9" s="771"/>
      <c r="DG9" s="769" t="s">
        <v>561</v>
      </c>
      <c r="DH9" s="770"/>
      <c r="DI9" s="770"/>
      <c r="DJ9" s="770"/>
      <c r="DK9" s="771"/>
      <c r="DL9" s="769" t="s">
        <v>561</v>
      </c>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542</v>
      </c>
      <c r="BT10" s="757"/>
      <c r="BU10" s="757"/>
      <c r="BV10" s="757"/>
      <c r="BW10" s="757"/>
      <c r="BX10" s="757"/>
      <c r="BY10" s="757"/>
      <c r="BZ10" s="757"/>
      <c r="CA10" s="757"/>
      <c r="CB10" s="757"/>
      <c r="CC10" s="757"/>
      <c r="CD10" s="757"/>
      <c r="CE10" s="757"/>
      <c r="CF10" s="757"/>
      <c r="CG10" s="758"/>
      <c r="CH10" s="769">
        <v>1</v>
      </c>
      <c r="CI10" s="770"/>
      <c r="CJ10" s="770"/>
      <c r="CK10" s="770"/>
      <c r="CL10" s="771"/>
      <c r="CM10" s="769">
        <v>31</v>
      </c>
      <c r="CN10" s="770"/>
      <c r="CO10" s="770"/>
      <c r="CP10" s="770"/>
      <c r="CQ10" s="771"/>
      <c r="CR10" s="769">
        <v>11</v>
      </c>
      <c r="CS10" s="770"/>
      <c r="CT10" s="770"/>
      <c r="CU10" s="770"/>
      <c r="CV10" s="771"/>
      <c r="CW10" s="769" t="s">
        <v>563</v>
      </c>
      <c r="CX10" s="770"/>
      <c r="CY10" s="770"/>
      <c r="CZ10" s="770"/>
      <c r="DA10" s="771"/>
      <c r="DB10" s="769" t="s">
        <v>561</v>
      </c>
      <c r="DC10" s="770"/>
      <c r="DD10" s="770"/>
      <c r="DE10" s="770"/>
      <c r="DF10" s="771"/>
      <c r="DG10" s="769" t="s">
        <v>561</v>
      </c>
      <c r="DH10" s="770"/>
      <c r="DI10" s="770"/>
      <c r="DJ10" s="770"/>
      <c r="DK10" s="771"/>
      <c r="DL10" s="769" t="s">
        <v>561</v>
      </c>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v>32665</v>
      </c>
      <c r="R23" s="782"/>
      <c r="S23" s="782"/>
      <c r="T23" s="782"/>
      <c r="U23" s="782"/>
      <c r="V23" s="782">
        <v>30975</v>
      </c>
      <c r="W23" s="782"/>
      <c r="X23" s="782"/>
      <c r="Y23" s="782"/>
      <c r="Z23" s="782"/>
      <c r="AA23" s="782">
        <v>1690</v>
      </c>
      <c r="AB23" s="782"/>
      <c r="AC23" s="782"/>
      <c r="AD23" s="782"/>
      <c r="AE23" s="783"/>
      <c r="AF23" s="784">
        <v>1351</v>
      </c>
      <c r="AG23" s="782"/>
      <c r="AH23" s="782"/>
      <c r="AI23" s="782"/>
      <c r="AJ23" s="785"/>
      <c r="AK23" s="786"/>
      <c r="AL23" s="787"/>
      <c r="AM23" s="787"/>
      <c r="AN23" s="787"/>
      <c r="AO23" s="787"/>
      <c r="AP23" s="782">
        <v>33372</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350</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357</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8780</v>
      </c>
      <c r="R28" s="811"/>
      <c r="S28" s="811"/>
      <c r="T28" s="811"/>
      <c r="U28" s="811"/>
      <c r="V28" s="811">
        <v>8641</v>
      </c>
      <c r="W28" s="811"/>
      <c r="X28" s="811"/>
      <c r="Y28" s="811"/>
      <c r="Z28" s="811"/>
      <c r="AA28" s="811">
        <v>139</v>
      </c>
      <c r="AB28" s="811"/>
      <c r="AC28" s="811"/>
      <c r="AD28" s="811"/>
      <c r="AE28" s="812"/>
      <c r="AF28" s="813">
        <v>139</v>
      </c>
      <c r="AG28" s="811"/>
      <c r="AH28" s="811"/>
      <c r="AI28" s="811"/>
      <c r="AJ28" s="814"/>
      <c r="AK28" s="815">
        <v>659</v>
      </c>
      <c r="AL28" s="806"/>
      <c r="AM28" s="806"/>
      <c r="AN28" s="806"/>
      <c r="AO28" s="806"/>
      <c r="AP28" s="806" t="s">
        <v>552</v>
      </c>
      <c r="AQ28" s="806"/>
      <c r="AR28" s="806"/>
      <c r="AS28" s="806"/>
      <c r="AT28" s="806"/>
      <c r="AU28" s="806" t="s">
        <v>554</v>
      </c>
      <c r="AV28" s="806"/>
      <c r="AW28" s="806"/>
      <c r="AX28" s="806"/>
      <c r="AY28" s="806"/>
      <c r="AZ28" s="807" t="s">
        <v>554</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6086</v>
      </c>
      <c r="R29" s="747"/>
      <c r="S29" s="747"/>
      <c r="T29" s="747"/>
      <c r="U29" s="747"/>
      <c r="V29" s="747">
        <v>5878</v>
      </c>
      <c r="W29" s="747"/>
      <c r="X29" s="747"/>
      <c r="Y29" s="747"/>
      <c r="Z29" s="747"/>
      <c r="AA29" s="747">
        <v>208</v>
      </c>
      <c r="AB29" s="747"/>
      <c r="AC29" s="747"/>
      <c r="AD29" s="747"/>
      <c r="AE29" s="748"/>
      <c r="AF29" s="749">
        <v>208</v>
      </c>
      <c r="AG29" s="750"/>
      <c r="AH29" s="750"/>
      <c r="AI29" s="750"/>
      <c r="AJ29" s="751"/>
      <c r="AK29" s="818">
        <v>843</v>
      </c>
      <c r="AL29" s="819"/>
      <c r="AM29" s="819"/>
      <c r="AN29" s="819"/>
      <c r="AO29" s="819"/>
      <c r="AP29" s="819" t="s">
        <v>554</v>
      </c>
      <c r="AQ29" s="819"/>
      <c r="AR29" s="819"/>
      <c r="AS29" s="819"/>
      <c r="AT29" s="819"/>
      <c r="AU29" s="819" t="s">
        <v>554</v>
      </c>
      <c r="AV29" s="819"/>
      <c r="AW29" s="819"/>
      <c r="AX29" s="819"/>
      <c r="AY29" s="819"/>
      <c r="AZ29" s="820" t="s">
        <v>554</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658</v>
      </c>
      <c r="R30" s="747"/>
      <c r="S30" s="747"/>
      <c r="T30" s="747"/>
      <c r="U30" s="747"/>
      <c r="V30" s="747">
        <v>656</v>
      </c>
      <c r="W30" s="747"/>
      <c r="X30" s="747"/>
      <c r="Y30" s="747"/>
      <c r="Z30" s="747"/>
      <c r="AA30" s="747">
        <v>2</v>
      </c>
      <c r="AB30" s="747"/>
      <c r="AC30" s="747"/>
      <c r="AD30" s="747"/>
      <c r="AE30" s="748"/>
      <c r="AF30" s="749">
        <v>2</v>
      </c>
      <c r="AG30" s="750"/>
      <c r="AH30" s="750"/>
      <c r="AI30" s="750"/>
      <c r="AJ30" s="751"/>
      <c r="AK30" s="818">
        <v>223</v>
      </c>
      <c r="AL30" s="819"/>
      <c r="AM30" s="819"/>
      <c r="AN30" s="819"/>
      <c r="AO30" s="819"/>
      <c r="AP30" s="819" t="s">
        <v>554</v>
      </c>
      <c r="AQ30" s="819"/>
      <c r="AR30" s="819"/>
      <c r="AS30" s="819"/>
      <c r="AT30" s="819"/>
      <c r="AU30" s="819" t="s">
        <v>554</v>
      </c>
      <c r="AV30" s="819"/>
      <c r="AW30" s="819"/>
      <c r="AX30" s="819"/>
      <c r="AY30" s="819"/>
      <c r="AZ30" s="820" t="s">
        <v>554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1150</v>
      </c>
      <c r="R31" s="747"/>
      <c r="S31" s="747"/>
      <c r="T31" s="747"/>
      <c r="U31" s="747"/>
      <c r="V31" s="747">
        <v>1051</v>
      </c>
      <c r="W31" s="747"/>
      <c r="X31" s="747"/>
      <c r="Y31" s="747"/>
      <c r="Z31" s="747"/>
      <c r="AA31" s="747">
        <v>99</v>
      </c>
      <c r="AB31" s="747"/>
      <c r="AC31" s="747"/>
      <c r="AD31" s="747"/>
      <c r="AE31" s="748"/>
      <c r="AF31" s="749">
        <v>468</v>
      </c>
      <c r="AG31" s="750"/>
      <c r="AH31" s="750"/>
      <c r="AI31" s="750"/>
      <c r="AJ31" s="751"/>
      <c r="AK31" s="818">
        <v>396</v>
      </c>
      <c r="AL31" s="819"/>
      <c r="AM31" s="819"/>
      <c r="AN31" s="819"/>
      <c r="AO31" s="819"/>
      <c r="AP31" s="819">
        <v>5142</v>
      </c>
      <c r="AQ31" s="819"/>
      <c r="AR31" s="819"/>
      <c r="AS31" s="819"/>
      <c r="AT31" s="819"/>
      <c r="AU31" s="819">
        <v>1759</v>
      </c>
      <c r="AV31" s="819"/>
      <c r="AW31" s="819"/>
      <c r="AX31" s="819"/>
      <c r="AY31" s="819"/>
      <c r="AZ31" s="820" t="s">
        <v>555</v>
      </c>
      <c r="BA31" s="820"/>
      <c r="BB31" s="820"/>
      <c r="BC31" s="820"/>
      <c r="BD31" s="820"/>
      <c r="BE31" s="816" t="s">
        <v>385</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551</v>
      </c>
      <c r="C32" s="744"/>
      <c r="D32" s="744"/>
      <c r="E32" s="744"/>
      <c r="F32" s="744"/>
      <c r="G32" s="744"/>
      <c r="H32" s="744"/>
      <c r="I32" s="744"/>
      <c r="J32" s="744"/>
      <c r="K32" s="744"/>
      <c r="L32" s="744"/>
      <c r="M32" s="744"/>
      <c r="N32" s="744"/>
      <c r="O32" s="744"/>
      <c r="P32" s="745"/>
      <c r="Q32" s="746">
        <v>522</v>
      </c>
      <c r="R32" s="747"/>
      <c r="S32" s="747"/>
      <c r="T32" s="747"/>
      <c r="U32" s="747"/>
      <c r="V32" s="747">
        <v>689</v>
      </c>
      <c r="W32" s="747"/>
      <c r="X32" s="747"/>
      <c r="Y32" s="747"/>
      <c r="Z32" s="747"/>
      <c r="AA32" s="747">
        <v>-167</v>
      </c>
      <c r="AB32" s="747"/>
      <c r="AC32" s="747"/>
      <c r="AD32" s="747"/>
      <c r="AE32" s="748"/>
      <c r="AF32" s="749">
        <v>423</v>
      </c>
      <c r="AG32" s="750"/>
      <c r="AH32" s="750"/>
      <c r="AI32" s="750"/>
      <c r="AJ32" s="751"/>
      <c r="AK32" s="818">
        <v>136</v>
      </c>
      <c r="AL32" s="819"/>
      <c r="AM32" s="819"/>
      <c r="AN32" s="819"/>
      <c r="AO32" s="819"/>
      <c r="AP32" s="819">
        <v>21</v>
      </c>
      <c r="AQ32" s="819"/>
      <c r="AR32" s="819"/>
      <c r="AS32" s="819"/>
      <c r="AT32" s="819"/>
      <c r="AU32" s="819">
        <v>12</v>
      </c>
      <c r="AV32" s="819"/>
      <c r="AW32" s="819"/>
      <c r="AX32" s="819"/>
      <c r="AY32" s="819"/>
      <c r="AZ32" s="820" t="s">
        <v>556</v>
      </c>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387</v>
      </c>
      <c r="C33" s="744"/>
      <c r="D33" s="744"/>
      <c r="E33" s="744"/>
      <c r="F33" s="744"/>
      <c r="G33" s="744"/>
      <c r="H33" s="744"/>
      <c r="I33" s="744"/>
      <c r="J33" s="744"/>
      <c r="K33" s="744"/>
      <c r="L33" s="744"/>
      <c r="M33" s="744"/>
      <c r="N33" s="744"/>
      <c r="O33" s="744"/>
      <c r="P33" s="745"/>
      <c r="Q33" s="746">
        <v>1383</v>
      </c>
      <c r="R33" s="747"/>
      <c r="S33" s="747"/>
      <c r="T33" s="747"/>
      <c r="U33" s="747"/>
      <c r="V33" s="747">
        <v>1546</v>
      </c>
      <c r="W33" s="747"/>
      <c r="X33" s="747"/>
      <c r="Y33" s="747"/>
      <c r="Z33" s="747"/>
      <c r="AA33" s="747">
        <v>-162</v>
      </c>
      <c r="AB33" s="747"/>
      <c r="AC33" s="747"/>
      <c r="AD33" s="747"/>
      <c r="AE33" s="748"/>
      <c r="AF33" s="749">
        <v>431</v>
      </c>
      <c r="AG33" s="750"/>
      <c r="AH33" s="750"/>
      <c r="AI33" s="750"/>
      <c r="AJ33" s="751"/>
      <c r="AK33" s="818">
        <v>726</v>
      </c>
      <c r="AL33" s="819"/>
      <c r="AM33" s="819"/>
      <c r="AN33" s="819"/>
      <c r="AO33" s="819"/>
      <c r="AP33" s="819">
        <v>10415</v>
      </c>
      <c r="AQ33" s="819"/>
      <c r="AR33" s="819"/>
      <c r="AS33" s="819"/>
      <c r="AT33" s="819"/>
      <c r="AU33" s="819">
        <v>7644</v>
      </c>
      <c r="AV33" s="819"/>
      <c r="AW33" s="819"/>
      <c r="AX33" s="819"/>
      <c r="AY33" s="819"/>
      <c r="AZ33" s="820" t="s">
        <v>556</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388</v>
      </c>
      <c r="C34" s="744"/>
      <c r="D34" s="744"/>
      <c r="E34" s="744"/>
      <c r="F34" s="744"/>
      <c r="G34" s="744"/>
      <c r="H34" s="744"/>
      <c r="I34" s="744"/>
      <c r="J34" s="744"/>
      <c r="K34" s="744"/>
      <c r="L34" s="744"/>
      <c r="M34" s="744"/>
      <c r="N34" s="744"/>
      <c r="O34" s="744"/>
      <c r="P34" s="745"/>
      <c r="Q34" s="746">
        <v>252</v>
      </c>
      <c r="R34" s="747"/>
      <c r="S34" s="747"/>
      <c r="T34" s="747"/>
      <c r="U34" s="747"/>
      <c r="V34" s="747">
        <v>244</v>
      </c>
      <c r="W34" s="747"/>
      <c r="X34" s="747"/>
      <c r="Y34" s="747"/>
      <c r="Z34" s="747"/>
      <c r="AA34" s="747">
        <v>8</v>
      </c>
      <c r="AB34" s="747"/>
      <c r="AC34" s="747"/>
      <c r="AD34" s="747"/>
      <c r="AE34" s="748"/>
      <c r="AF34" s="749">
        <v>8</v>
      </c>
      <c r="AG34" s="750"/>
      <c r="AH34" s="750"/>
      <c r="AI34" s="750"/>
      <c r="AJ34" s="751"/>
      <c r="AK34" s="818">
        <v>116</v>
      </c>
      <c r="AL34" s="819"/>
      <c r="AM34" s="819"/>
      <c r="AN34" s="819"/>
      <c r="AO34" s="819"/>
      <c r="AP34" s="819">
        <v>1008</v>
      </c>
      <c r="AQ34" s="819"/>
      <c r="AR34" s="819"/>
      <c r="AS34" s="819"/>
      <c r="AT34" s="819"/>
      <c r="AU34" s="819">
        <v>692</v>
      </c>
      <c r="AV34" s="819"/>
      <c r="AW34" s="819"/>
      <c r="AX34" s="819"/>
      <c r="AY34" s="819"/>
      <c r="AZ34" s="820" t="s">
        <v>556</v>
      </c>
      <c r="BA34" s="820"/>
      <c r="BB34" s="820"/>
      <c r="BC34" s="820"/>
      <c r="BD34" s="820"/>
      <c r="BE34" s="816" t="s">
        <v>389</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391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1679</v>
      </c>
      <c r="AG63" s="830"/>
      <c r="AH63" s="830"/>
      <c r="AI63" s="830"/>
      <c r="AJ63" s="831"/>
      <c r="AK63" s="832"/>
      <c r="AL63" s="827"/>
      <c r="AM63" s="827"/>
      <c r="AN63" s="827"/>
      <c r="AO63" s="827"/>
      <c r="AP63" s="830">
        <v>16586</v>
      </c>
      <c r="AQ63" s="830"/>
      <c r="AR63" s="830"/>
      <c r="AS63" s="830"/>
      <c r="AT63" s="830"/>
      <c r="AU63" s="830">
        <v>10107</v>
      </c>
      <c r="AV63" s="830"/>
      <c r="AW63" s="830"/>
      <c r="AX63" s="830"/>
      <c r="AY63" s="830"/>
      <c r="AZ63" s="834"/>
      <c r="BA63" s="834"/>
      <c r="BB63" s="834"/>
      <c r="BC63" s="834"/>
      <c r="BD63" s="834"/>
      <c r="BE63" s="835"/>
      <c r="BF63" s="835"/>
      <c r="BG63" s="835"/>
      <c r="BH63" s="835"/>
      <c r="BI63" s="836"/>
      <c r="BJ63" s="837" t="s">
        <v>392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394</v>
      </c>
      <c r="B66" s="729"/>
      <c r="C66" s="729"/>
      <c r="D66" s="729"/>
      <c r="E66" s="729"/>
      <c r="F66" s="729"/>
      <c r="G66" s="729"/>
      <c r="H66" s="729"/>
      <c r="I66" s="729"/>
      <c r="J66" s="729"/>
      <c r="K66" s="729"/>
      <c r="L66" s="729"/>
      <c r="M66" s="729"/>
      <c r="N66" s="729"/>
      <c r="O66" s="729"/>
      <c r="P66" s="730"/>
      <c r="Q66" s="705" t="s">
        <v>395</v>
      </c>
      <c r="R66" s="706"/>
      <c r="S66" s="706"/>
      <c r="T66" s="706"/>
      <c r="U66" s="707"/>
      <c r="V66" s="705" t="s">
        <v>396</v>
      </c>
      <c r="W66" s="706"/>
      <c r="X66" s="706"/>
      <c r="Y66" s="706"/>
      <c r="Z66" s="707"/>
      <c r="AA66" s="705" t="s">
        <v>397</v>
      </c>
      <c r="AB66" s="706"/>
      <c r="AC66" s="706"/>
      <c r="AD66" s="706"/>
      <c r="AE66" s="707"/>
      <c r="AF66" s="840" t="s">
        <v>398</v>
      </c>
      <c r="AG66" s="801"/>
      <c r="AH66" s="801"/>
      <c r="AI66" s="801"/>
      <c r="AJ66" s="841"/>
      <c r="AK66" s="705" t="s">
        <v>399</v>
      </c>
      <c r="AL66" s="729"/>
      <c r="AM66" s="729"/>
      <c r="AN66" s="729"/>
      <c r="AO66" s="730"/>
      <c r="AP66" s="705" t="s">
        <v>400</v>
      </c>
      <c r="AQ66" s="706"/>
      <c r="AR66" s="706"/>
      <c r="AS66" s="706"/>
      <c r="AT66" s="707"/>
      <c r="AU66" s="705" t="s">
        <v>401</v>
      </c>
      <c r="AV66" s="706"/>
      <c r="AW66" s="706"/>
      <c r="AX66" s="706"/>
      <c r="AY66" s="707"/>
      <c r="AZ66" s="705" t="s">
        <v>357</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543</v>
      </c>
      <c r="C68" s="858"/>
      <c r="D68" s="858"/>
      <c r="E68" s="858"/>
      <c r="F68" s="858"/>
      <c r="G68" s="858"/>
      <c r="H68" s="858"/>
      <c r="I68" s="858"/>
      <c r="J68" s="858"/>
      <c r="K68" s="858"/>
      <c r="L68" s="858"/>
      <c r="M68" s="858"/>
      <c r="N68" s="858"/>
      <c r="O68" s="858"/>
      <c r="P68" s="859"/>
      <c r="Q68" s="860">
        <v>12187</v>
      </c>
      <c r="R68" s="854"/>
      <c r="S68" s="854"/>
      <c r="T68" s="854"/>
      <c r="U68" s="854"/>
      <c r="V68" s="854">
        <v>11323</v>
      </c>
      <c r="W68" s="854"/>
      <c r="X68" s="854"/>
      <c r="Y68" s="854"/>
      <c r="Z68" s="854"/>
      <c r="AA68" s="854">
        <v>864</v>
      </c>
      <c r="AB68" s="854"/>
      <c r="AC68" s="854"/>
      <c r="AD68" s="854"/>
      <c r="AE68" s="854"/>
      <c r="AF68" s="854">
        <v>864</v>
      </c>
      <c r="AG68" s="854"/>
      <c r="AH68" s="854"/>
      <c r="AI68" s="854"/>
      <c r="AJ68" s="854"/>
      <c r="AK68" s="854">
        <v>1252</v>
      </c>
      <c r="AL68" s="854"/>
      <c r="AM68" s="854"/>
      <c r="AN68" s="854"/>
      <c r="AO68" s="854"/>
      <c r="AP68" s="854" t="s">
        <v>557</v>
      </c>
      <c r="AQ68" s="854"/>
      <c r="AR68" s="854"/>
      <c r="AS68" s="854"/>
      <c r="AT68" s="854"/>
      <c r="AU68" s="854" t="s">
        <v>558</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544</v>
      </c>
      <c r="C69" s="862"/>
      <c r="D69" s="862"/>
      <c r="E69" s="862"/>
      <c r="F69" s="862"/>
      <c r="G69" s="862"/>
      <c r="H69" s="862"/>
      <c r="I69" s="862"/>
      <c r="J69" s="862"/>
      <c r="K69" s="862"/>
      <c r="L69" s="862"/>
      <c r="M69" s="862"/>
      <c r="N69" s="862"/>
      <c r="O69" s="862"/>
      <c r="P69" s="863"/>
      <c r="Q69" s="864">
        <v>1099</v>
      </c>
      <c r="R69" s="819"/>
      <c r="S69" s="819"/>
      <c r="T69" s="819"/>
      <c r="U69" s="819"/>
      <c r="V69" s="819">
        <v>1110</v>
      </c>
      <c r="W69" s="819"/>
      <c r="X69" s="819"/>
      <c r="Y69" s="819"/>
      <c r="Z69" s="819"/>
      <c r="AA69" s="819">
        <v>-11</v>
      </c>
      <c r="AB69" s="819"/>
      <c r="AC69" s="819"/>
      <c r="AD69" s="819"/>
      <c r="AE69" s="819"/>
      <c r="AF69" s="819">
        <v>3147</v>
      </c>
      <c r="AG69" s="819"/>
      <c r="AH69" s="819"/>
      <c r="AI69" s="819"/>
      <c r="AJ69" s="819"/>
      <c r="AK69" s="819" t="s">
        <v>558</v>
      </c>
      <c r="AL69" s="819"/>
      <c r="AM69" s="819"/>
      <c r="AN69" s="819"/>
      <c r="AO69" s="819"/>
      <c r="AP69" s="819">
        <v>3656</v>
      </c>
      <c r="AQ69" s="819"/>
      <c r="AR69" s="819"/>
      <c r="AS69" s="819"/>
      <c r="AT69" s="819"/>
      <c r="AU69" s="819" t="s">
        <v>556</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545</v>
      </c>
      <c r="C70" s="862"/>
      <c r="D70" s="862"/>
      <c r="E70" s="862"/>
      <c r="F70" s="862"/>
      <c r="G70" s="862"/>
      <c r="H70" s="862"/>
      <c r="I70" s="862"/>
      <c r="J70" s="862"/>
      <c r="K70" s="862"/>
      <c r="L70" s="862"/>
      <c r="M70" s="862"/>
      <c r="N70" s="862"/>
      <c r="O70" s="862"/>
      <c r="P70" s="863"/>
      <c r="Q70" s="864">
        <v>3515</v>
      </c>
      <c r="R70" s="819"/>
      <c r="S70" s="819"/>
      <c r="T70" s="819"/>
      <c r="U70" s="819"/>
      <c r="V70" s="819">
        <v>3376</v>
      </c>
      <c r="W70" s="819"/>
      <c r="X70" s="819"/>
      <c r="Y70" s="819"/>
      <c r="Z70" s="819"/>
      <c r="AA70" s="819">
        <v>139</v>
      </c>
      <c r="AB70" s="819"/>
      <c r="AC70" s="819"/>
      <c r="AD70" s="819"/>
      <c r="AE70" s="819"/>
      <c r="AF70" s="819">
        <v>139</v>
      </c>
      <c r="AG70" s="819"/>
      <c r="AH70" s="819"/>
      <c r="AI70" s="819"/>
      <c r="AJ70" s="819"/>
      <c r="AK70" s="819">
        <v>91</v>
      </c>
      <c r="AL70" s="819"/>
      <c r="AM70" s="819"/>
      <c r="AN70" s="819"/>
      <c r="AO70" s="819"/>
      <c r="AP70" s="819">
        <v>1667</v>
      </c>
      <c r="AQ70" s="819"/>
      <c r="AR70" s="819"/>
      <c r="AS70" s="819"/>
      <c r="AT70" s="819"/>
      <c r="AU70" s="819">
        <v>697</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546</v>
      </c>
      <c r="C71" s="862"/>
      <c r="D71" s="862"/>
      <c r="E71" s="862"/>
      <c r="F71" s="862"/>
      <c r="G71" s="862"/>
      <c r="H71" s="862"/>
      <c r="I71" s="862"/>
      <c r="J71" s="862"/>
      <c r="K71" s="862"/>
      <c r="L71" s="862"/>
      <c r="M71" s="862"/>
      <c r="N71" s="862"/>
      <c r="O71" s="862"/>
      <c r="P71" s="863"/>
      <c r="Q71" s="864">
        <v>3</v>
      </c>
      <c r="R71" s="819"/>
      <c r="S71" s="819"/>
      <c r="T71" s="819"/>
      <c r="U71" s="819"/>
      <c r="V71" s="819">
        <v>2</v>
      </c>
      <c r="W71" s="819"/>
      <c r="X71" s="819"/>
      <c r="Y71" s="819"/>
      <c r="Z71" s="819"/>
      <c r="AA71" s="819">
        <v>1</v>
      </c>
      <c r="AB71" s="819"/>
      <c r="AC71" s="819"/>
      <c r="AD71" s="819"/>
      <c r="AE71" s="819"/>
      <c r="AF71" s="819">
        <v>1</v>
      </c>
      <c r="AG71" s="819"/>
      <c r="AH71" s="819"/>
      <c r="AI71" s="819"/>
      <c r="AJ71" s="819"/>
      <c r="AK71" s="819" t="s">
        <v>556</v>
      </c>
      <c r="AL71" s="819"/>
      <c r="AM71" s="819"/>
      <c r="AN71" s="819"/>
      <c r="AO71" s="819"/>
      <c r="AP71" s="819" t="s">
        <v>559</v>
      </c>
      <c r="AQ71" s="819"/>
      <c r="AR71" s="819"/>
      <c r="AS71" s="819"/>
      <c r="AT71" s="819"/>
      <c r="AU71" s="819" t="s">
        <v>556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547</v>
      </c>
      <c r="C72" s="862"/>
      <c r="D72" s="862"/>
      <c r="E72" s="862"/>
      <c r="F72" s="862"/>
      <c r="G72" s="862"/>
      <c r="H72" s="862"/>
      <c r="I72" s="862"/>
      <c r="J72" s="862"/>
      <c r="K72" s="862"/>
      <c r="L72" s="862"/>
      <c r="M72" s="862"/>
      <c r="N72" s="862"/>
      <c r="O72" s="862"/>
      <c r="P72" s="863"/>
      <c r="Q72" s="864">
        <v>296</v>
      </c>
      <c r="R72" s="819"/>
      <c r="S72" s="819"/>
      <c r="T72" s="819"/>
      <c r="U72" s="819"/>
      <c r="V72" s="819">
        <v>254</v>
      </c>
      <c r="W72" s="819"/>
      <c r="X72" s="819"/>
      <c r="Y72" s="819"/>
      <c r="Z72" s="819"/>
      <c r="AA72" s="819">
        <v>42</v>
      </c>
      <c r="AB72" s="819"/>
      <c r="AC72" s="819"/>
      <c r="AD72" s="819"/>
      <c r="AE72" s="819"/>
      <c r="AF72" s="819">
        <v>42</v>
      </c>
      <c r="AG72" s="819"/>
      <c r="AH72" s="819"/>
      <c r="AI72" s="819"/>
      <c r="AJ72" s="819"/>
      <c r="AK72" s="819" t="s">
        <v>556</v>
      </c>
      <c r="AL72" s="819"/>
      <c r="AM72" s="819"/>
      <c r="AN72" s="819"/>
      <c r="AO72" s="819"/>
      <c r="AP72" s="819" t="s">
        <v>556</v>
      </c>
      <c r="AQ72" s="819"/>
      <c r="AR72" s="819"/>
      <c r="AS72" s="819"/>
      <c r="AT72" s="819"/>
      <c r="AU72" s="819" t="s">
        <v>559</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548</v>
      </c>
      <c r="C73" s="862"/>
      <c r="D73" s="862"/>
      <c r="E73" s="862"/>
      <c r="F73" s="862"/>
      <c r="G73" s="862"/>
      <c r="H73" s="862"/>
      <c r="I73" s="862"/>
      <c r="J73" s="862"/>
      <c r="K73" s="862"/>
      <c r="L73" s="862"/>
      <c r="M73" s="862"/>
      <c r="N73" s="862"/>
      <c r="O73" s="862"/>
      <c r="P73" s="863"/>
      <c r="Q73" s="864">
        <v>280980</v>
      </c>
      <c r="R73" s="819"/>
      <c r="S73" s="819"/>
      <c r="T73" s="819"/>
      <c r="U73" s="819"/>
      <c r="V73" s="819">
        <v>265888</v>
      </c>
      <c r="W73" s="819"/>
      <c r="X73" s="819"/>
      <c r="Y73" s="819"/>
      <c r="Z73" s="819"/>
      <c r="AA73" s="819">
        <v>15092</v>
      </c>
      <c r="AB73" s="819"/>
      <c r="AC73" s="819"/>
      <c r="AD73" s="819"/>
      <c r="AE73" s="819"/>
      <c r="AF73" s="819">
        <v>15092</v>
      </c>
      <c r="AG73" s="819"/>
      <c r="AH73" s="819"/>
      <c r="AI73" s="819"/>
      <c r="AJ73" s="819"/>
      <c r="AK73" s="819">
        <v>1801</v>
      </c>
      <c r="AL73" s="819"/>
      <c r="AM73" s="819"/>
      <c r="AN73" s="819"/>
      <c r="AO73" s="819"/>
      <c r="AP73" s="819" t="s">
        <v>560</v>
      </c>
      <c r="AQ73" s="819"/>
      <c r="AR73" s="819"/>
      <c r="AS73" s="819"/>
      <c r="AT73" s="819"/>
      <c r="AU73" s="819" t="s">
        <v>556</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369</v>
      </c>
      <c r="B88" s="778" t="s">
        <v>402</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f>+AF68+AF69+AF70+AF71+AF72+AF73</f>
        <v>19285</v>
      </c>
      <c r="AG88" s="830"/>
      <c r="AH88" s="830"/>
      <c r="AI88" s="830"/>
      <c r="AJ88" s="830"/>
      <c r="AK88" s="827"/>
      <c r="AL88" s="827"/>
      <c r="AM88" s="827"/>
      <c r="AN88" s="827"/>
      <c r="AO88" s="827"/>
      <c r="AP88" s="830">
        <f>+AP69+AP70</f>
        <v>5323</v>
      </c>
      <c r="AQ88" s="830"/>
      <c r="AR88" s="830"/>
      <c r="AS88" s="830"/>
      <c r="AT88" s="830"/>
      <c r="AU88" s="830">
        <f>+AU70</f>
        <v>697</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403</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404</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405</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408</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409</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410</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411</v>
      </c>
      <c r="AB109" s="883"/>
      <c r="AC109" s="883"/>
      <c r="AD109" s="883"/>
      <c r="AE109" s="884"/>
      <c r="AF109" s="882" t="s">
        <v>290</v>
      </c>
      <c r="AG109" s="883"/>
      <c r="AH109" s="883"/>
      <c r="AI109" s="883"/>
      <c r="AJ109" s="884"/>
      <c r="AK109" s="882" t="s">
        <v>289</v>
      </c>
      <c r="AL109" s="883"/>
      <c r="AM109" s="883"/>
      <c r="AN109" s="883"/>
      <c r="AO109" s="884"/>
      <c r="AP109" s="882" t="s">
        <v>412</v>
      </c>
      <c r="AQ109" s="883"/>
      <c r="AR109" s="883"/>
      <c r="AS109" s="883"/>
      <c r="AT109" s="885"/>
      <c r="AU109" s="904" t="s">
        <v>410</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411</v>
      </c>
      <c r="BR109" s="883"/>
      <c r="BS109" s="883"/>
      <c r="BT109" s="883"/>
      <c r="BU109" s="884"/>
      <c r="BV109" s="882" t="s">
        <v>290</v>
      </c>
      <c r="BW109" s="883"/>
      <c r="BX109" s="883"/>
      <c r="BY109" s="883"/>
      <c r="BZ109" s="884"/>
      <c r="CA109" s="882" t="s">
        <v>289</v>
      </c>
      <c r="CB109" s="883"/>
      <c r="CC109" s="883"/>
      <c r="CD109" s="883"/>
      <c r="CE109" s="884"/>
      <c r="CF109" s="905" t="s">
        <v>412</v>
      </c>
      <c r="CG109" s="905"/>
      <c r="CH109" s="905"/>
      <c r="CI109" s="905"/>
      <c r="CJ109" s="905"/>
      <c r="CK109" s="882" t="s">
        <v>413</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411</v>
      </c>
      <c r="DH109" s="883"/>
      <c r="DI109" s="883"/>
      <c r="DJ109" s="883"/>
      <c r="DK109" s="884"/>
      <c r="DL109" s="882" t="s">
        <v>290</v>
      </c>
      <c r="DM109" s="883"/>
      <c r="DN109" s="883"/>
      <c r="DO109" s="883"/>
      <c r="DP109" s="884"/>
      <c r="DQ109" s="882" t="s">
        <v>289</v>
      </c>
      <c r="DR109" s="883"/>
      <c r="DS109" s="883"/>
      <c r="DT109" s="883"/>
      <c r="DU109" s="884"/>
      <c r="DV109" s="882" t="s">
        <v>412</v>
      </c>
      <c r="DW109" s="883"/>
      <c r="DX109" s="883"/>
      <c r="DY109" s="883"/>
      <c r="DZ109" s="885"/>
    </row>
    <row r="110" spans="1:131" s="197" customFormat="1" ht="26.25" customHeight="1">
      <c r="A110" s="886" t="s">
        <v>414</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3688190</v>
      </c>
      <c r="AB110" s="890"/>
      <c r="AC110" s="890"/>
      <c r="AD110" s="890"/>
      <c r="AE110" s="891"/>
      <c r="AF110" s="892">
        <v>3642606</v>
      </c>
      <c r="AG110" s="890"/>
      <c r="AH110" s="890"/>
      <c r="AI110" s="890"/>
      <c r="AJ110" s="891"/>
      <c r="AK110" s="892">
        <v>3673521</v>
      </c>
      <c r="AL110" s="890"/>
      <c r="AM110" s="890"/>
      <c r="AN110" s="890"/>
      <c r="AO110" s="891"/>
      <c r="AP110" s="893">
        <v>24.8</v>
      </c>
      <c r="AQ110" s="894"/>
      <c r="AR110" s="894"/>
      <c r="AS110" s="894"/>
      <c r="AT110" s="895"/>
      <c r="AU110" s="896" t="s">
        <v>61</v>
      </c>
      <c r="AV110" s="897"/>
      <c r="AW110" s="897"/>
      <c r="AX110" s="897"/>
      <c r="AY110" s="898"/>
      <c r="AZ110" s="940" t="s">
        <v>415</v>
      </c>
      <c r="BA110" s="887"/>
      <c r="BB110" s="887"/>
      <c r="BC110" s="887"/>
      <c r="BD110" s="887"/>
      <c r="BE110" s="887"/>
      <c r="BF110" s="887"/>
      <c r="BG110" s="887"/>
      <c r="BH110" s="887"/>
      <c r="BI110" s="887"/>
      <c r="BJ110" s="887"/>
      <c r="BK110" s="887"/>
      <c r="BL110" s="887"/>
      <c r="BM110" s="887"/>
      <c r="BN110" s="887"/>
      <c r="BO110" s="887"/>
      <c r="BP110" s="888"/>
      <c r="BQ110" s="926">
        <v>31898476</v>
      </c>
      <c r="BR110" s="927"/>
      <c r="BS110" s="927"/>
      <c r="BT110" s="927"/>
      <c r="BU110" s="927"/>
      <c r="BV110" s="927">
        <v>31426663</v>
      </c>
      <c r="BW110" s="927"/>
      <c r="BX110" s="927"/>
      <c r="BY110" s="927"/>
      <c r="BZ110" s="927"/>
      <c r="CA110" s="927">
        <v>33371812</v>
      </c>
      <c r="CB110" s="927"/>
      <c r="CC110" s="927"/>
      <c r="CD110" s="927"/>
      <c r="CE110" s="927"/>
      <c r="CF110" s="941">
        <v>225.7</v>
      </c>
      <c r="CG110" s="942"/>
      <c r="CH110" s="942"/>
      <c r="CI110" s="942"/>
      <c r="CJ110" s="942"/>
      <c r="CK110" s="943" t="s">
        <v>416</v>
      </c>
      <c r="CL110" s="944"/>
      <c r="CM110" s="923" t="s">
        <v>417</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v>89280</v>
      </c>
      <c r="DH110" s="927"/>
      <c r="DI110" s="927"/>
      <c r="DJ110" s="927"/>
      <c r="DK110" s="927"/>
      <c r="DL110" s="927">
        <v>78480</v>
      </c>
      <c r="DM110" s="927"/>
      <c r="DN110" s="927"/>
      <c r="DO110" s="927"/>
      <c r="DP110" s="927"/>
      <c r="DQ110" s="927">
        <v>85982</v>
      </c>
      <c r="DR110" s="927"/>
      <c r="DS110" s="927"/>
      <c r="DT110" s="927"/>
      <c r="DU110" s="927"/>
      <c r="DV110" s="928">
        <v>0.6</v>
      </c>
      <c r="DW110" s="928"/>
      <c r="DX110" s="928"/>
      <c r="DY110" s="928"/>
      <c r="DZ110" s="929"/>
    </row>
    <row r="111" spans="1:131" s="197" customFormat="1" ht="26.25" customHeight="1">
      <c r="A111" s="930" t="s">
        <v>418</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419</v>
      </c>
      <c r="BA111" s="950"/>
      <c r="BB111" s="950"/>
      <c r="BC111" s="950"/>
      <c r="BD111" s="950"/>
      <c r="BE111" s="950"/>
      <c r="BF111" s="950"/>
      <c r="BG111" s="950"/>
      <c r="BH111" s="950"/>
      <c r="BI111" s="950"/>
      <c r="BJ111" s="950"/>
      <c r="BK111" s="950"/>
      <c r="BL111" s="950"/>
      <c r="BM111" s="950"/>
      <c r="BN111" s="950"/>
      <c r="BO111" s="950"/>
      <c r="BP111" s="951"/>
      <c r="BQ111" s="919">
        <v>373216</v>
      </c>
      <c r="BR111" s="920"/>
      <c r="BS111" s="920"/>
      <c r="BT111" s="920"/>
      <c r="BU111" s="920"/>
      <c r="BV111" s="920">
        <v>315624</v>
      </c>
      <c r="BW111" s="920"/>
      <c r="BX111" s="920"/>
      <c r="BY111" s="920"/>
      <c r="BZ111" s="920"/>
      <c r="CA111" s="920">
        <v>85982</v>
      </c>
      <c r="CB111" s="920"/>
      <c r="CC111" s="920"/>
      <c r="CD111" s="920"/>
      <c r="CE111" s="920"/>
      <c r="CF111" s="914">
        <v>0.6</v>
      </c>
      <c r="CG111" s="915"/>
      <c r="CH111" s="915"/>
      <c r="CI111" s="915"/>
      <c r="CJ111" s="915"/>
      <c r="CK111" s="945"/>
      <c r="CL111" s="946"/>
      <c r="CM111" s="916" t="s">
        <v>420</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421</v>
      </c>
      <c r="B112" s="953"/>
      <c r="C112" s="950" t="s">
        <v>422</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423</v>
      </c>
      <c r="BA112" s="950"/>
      <c r="BB112" s="950"/>
      <c r="BC112" s="950"/>
      <c r="BD112" s="950"/>
      <c r="BE112" s="950"/>
      <c r="BF112" s="950"/>
      <c r="BG112" s="950"/>
      <c r="BH112" s="950"/>
      <c r="BI112" s="950"/>
      <c r="BJ112" s="950"/>
      <c r="BK112" s="950"/>
      <c r="BL112" s="950"/>
      <c r="BM112" s="950"/>
      <c r="BN112" s="950"/>
      <c r="BO112" s="950"/>
      <c r="BP112" s="951"/>
      <c r="BQ112" s="919">
        <v>11870372</v>
      </c>
      <c r="BR112" s="920"/>
      <c r="BS112" s="920"/>
      <c r="BT112" s="920"/>
      <c r="BU112" s="920"/>
      <c r="BV112" s="920">
        <v>10833704</v>
      </c>
      <c r="BW112" s="920"/>
      <c r="BX112" s="920"/>
      <c r="BY112" s="920"/>
      <c r="BZ112" s="920"/>
      <c r="CA112" s="920">
        <v>10106056</v>
      </c>
      <c r="CB112" s="920"/>
      <c r="CC112" s="920"/>
      <c r="CD112" s="920"/>
      <c r="CE112" s="920"/>
      <c r="CF112" s="914">
        <v>68.400000000000006</v>
      </c>
      <c r="CG112" s="915"/>
      <c r="CH112" s="915"/>
      <c r="CI112" s="915"/>
      <c r="CJ112" s="915"/>
      <c r="CK112" s="945"/>
      <c r="CL112" s="946"/>
      <c r="CM112" s="916" t="s">
        <v>424</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425</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1035641</v>
      </c>
      <c r="AB113" s="934"/>
      <c r="AC113" s="934"/>
      <c r="AD113" s="934"/>
      <c r="AE113" s="935"/>
      <c r="AF113" s="936">
        <v>936350</v>
      </c>
      <c r="AG113" s="934"/>
      <c r="AH113" s="934"/>
      <c r="AI113" s="934"/>
      <c r="AJ113" s="935"/>
      <c r="AK113" s="936">
        <v>910224</v>
      </c>
      <c r="AL113" s="934"/>
      <c r="AM113" s="934"/>
      <c r="AN113" s="934"/>
      <c r="AO113" s="935"/>
      <c r="AP113" s="937">
        <v>6.2</v>
      </c>
      <c r="AQ113" s="938"/>
      <c r="AR113" s="938"/>
      <c r="AS113" s="938"/>
      <c r="AT113" s="939"/>
      <c r="AU113" s="899"/>
      <c r="AV113" s="900"/>
      <c r="AW113" s="900"/>
      <c r="AX113" s="900"/>
      <c r="AY113" s="901"/>
      <c r="AZ113" s="949" t="s">
        <v>426</v>
      </c>
      <c r="BA113" s="950"/>
      <c r="BB113" s="950"/>
      <c r="BC113" s="950"/>
      <c r="BD113" s="950"/>
      <c r="BE113" s="950"/>
      <c r="BF113" s="950"/>
      <c r="BG113" s="950"/>
      <c r="BH113" s="950"/>
      <c r="BI113" s="950"/>
      <c r="BJ113" s="950"/>
      <c r="BK113" s="950"/>
      <c r="BL113" s="950"/>
      <c r="BM113" s="950"/>
      <c r="BN113" s="950"/>
      <c r="BO113" s="950"/>
      <c r="BP113" s="951"/>
      <c r="BQ113" s="919">
        <v>599158</v>
      </c>
      <c r="BR113" s="920"/>
      <c r="BS113" s="920"/>
      <c r="BT113" s="920"/>
      <c r="BU113" s="920"/>
      <c r="BV113" s="920">
        <v>756726</v>
      </c>
      <c r="BW113" s="920"/>
      <c r="BX113" s="920"/>
      <c r="BY113" s="920"/>
      <c r="BZ113" s="920"/>
      <c r="CA113" s="920">
        <v>696626</v>
      </c>
      <c r="CB113" s="920"/>
      <c r="CC113" s="920"/>
      <c r="CD113" s="920"/>
      <c r="CE113" s="920"/>
      <c r="CF113" s="914">
        <v>4.7</v>
      </c>
      <c r="CG113" s="915"/>
      <c r="CH113" s="915"/>
      <c r="CI113" s="915"/>
      <c r="CJ113" s="915"/>
      <c r="CK113" s="945"/>
      <c r="CL113" s="946"/>
      <c r="CM113" s="916" t="s">
        <v>427</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428</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238873</v>
      </c>
      <c r="AB114" s="959"/>
      <c r="AC114" s="959"/>
      <c r="AD114" s="959"/>
      <c r="AE114" s="960"/>
      <c r="AF114" s="961">
        <v>69447</v>
      </c>
      <c r="AG114" s="959"/>
      <c r="AH114" s="959"/>
      <c r="AI114" s="959"/>
      <c r="AJ114" s="960"/>
      <c r="AK114" s="961">
        <v>95880</v>
      </c>
      <c r="AL114" s="959"/>
      <c r="AM114" s="959"/>
      <c r="AN114" s="959"/>
      <c r="AO114" s="960"/>
      <c r="AP114" s="962">
        <v>0.6</v>
      </c>
      <c r="AQ114" s="963"/>
      <c r="AR114" s="963"/>
      <c r="AS114" s="963"/>
      <c r="AT114" s="964"/>
      <c r="AU114" s="899"/>
      <c r="AV114" s="900"/>
      <c r="AW114" s="900"/>
      <c r="AX114" s="900"/>
      <c r="AY114" s="901"/>
      <c r="AZ114" s="949" t="s">
        <v>429</v>
      </c>
      <c r="BA114" s="950"/>
      <c r="BB114" s="950"/>
      <c r="BC114" s="950"/>
      <c r="BD114" s="950"/>
      <c r="BE114" s="950"/>
      <c r="BF114" s="950"/>
      <c r="BG114" s="950"/>
      <c r="BH114" s="950"/>
      <c r="BI114" s="950"/>
      <c r="BJ114" s="950"/>
      <c r="BK114" s="950"/>
      <c r="BL114" s="950"/>
      <c r="BM114" s="950"/>
      <c r="BN114" s="950"/>
      <c r="BO114" s="950"/>
      <c r="BP114" s="951"/>
      <c r="BQ114" s="919">
        <v>5123133</v>
      </c>
      <c r="BR114" s="920"/>
      <c r="BS114" s="920"/>
      <c r="BT114" s="920"/>
      <c r="BU114" s="920"/>
      <c r="BV114" s="920">
        <v>4946059</v>
      </c>
      <c r="BW114" s="920"/>
      <c r="BX114" s="920"/>
      <c r="BY114" s="920"/>
      <c r="BZ114" s="920"/>
      <c r="CA114" s="920">
        <v>4569078</v>
      </c>
      <c r="CB114" s="920"/>
      <c r="CC114" s="920"/>
      <c r="CD114" s="920"/>
      <c r="CE114" s="920"/>
      <c r="CF114" s="914">
        <v>30.9</v>
      </c>
      <c r="CG114" s="915"/>
      <c r="CH114" s="915"/>
      <c r="CI114" s="915"/>
      <c r="CJ114" s="915"/>
      <c r="CK114" s="945"/>
      <c r="CL114" s="946"/>
      <c r="CM114" s="916" t="s">
        <v>430</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431</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54736</v>
      </c>
      <c r="AB115" s="934"/>
      <c r="AC115" s="934"/>
      <c r="AD115" s="934"/>
      <c r="AE115" s="935"/>
      <c r="AF115" s="936">
        <v>53181</v>
      </c>
      <c r="AG115" s="934"/>
      <c r="AH115" s="934"/>
      <c r="AI115" s="934"/>
      <c r="AJ115" s="935"/>
      <c r="AK115" s="936">
        <v>232490</v>
      </c>
      <c r="AL115" s="934"/>
      <c r="AM115" s="934"/>
      <c r="AN115" s="934"/>
      <c r="AO115" s="935"/>
      <c r="AP115" s="937">
        <v>1.6</v>
      </c>
      <c r="AQ115" s="938"/>
      <c r="AR115" s="938"/>
      <c r="AS115" s="938"/>
      <c r="AT115" s="939"/>
      <c r="AU115" s="899"/>
      <c r="AV115" s="900"/>
      <c r="AW115" s="900"/>
      <c r="AX115" s="900"/>
      <c r="AY115" s="901"/>
      <c r="AZ115" s="949" t="s">
        <v>432</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433</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434</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12</v>
      </c>
      <c r="AB116" s="959"/>
      <c r="AC116" s="959"/>
      <c r="AD116" s="959"/>
      <c r="AE116" s="960"/>
      <c r="AF116" s="961">
        <v>2</v>
      </c>
      <c r="AG116" s="959"/>
      <c r="AH116" s="959"/>
      <c r="AI116" s="959"/>
      <c r="AJ116" s="960"/>
      <c r="AK116" s="961">
        <v>5</v>
      </c>
      <c r="AL116" s="959"/>
      <c r="AM116" s="959"/>
      <c r="AN116" s="959"/>
      <c r="AO116" s="960"/>
      <c r="AP116" s="962">
        <v>0</v>
      </c>
      <c r="AQ116" s="963"/>
      <c r="AR116" s="963"/>
      <c r="AS116" s="963"/>
      <c r="AT116" s="964"/>
      <c r="AU116" s="899"/>
      <c r="AV116" s="900"/>
      <c r="AW116" s="900"/>
      <c r="AX116" s="900"/>
      <c r="AY116" s="901"/>
      <c r="AZ116" s="949" t="s">
        <v>435</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436</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172</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437</v>
      </c>
      <c r="Z117" s="884"/>
      <c r="AA117" s="996">
        <v>5017452</v>
      </c>
      <c r="AB117" s="966"/>
      <c r="AC117" s="966"/>
      <c r="AD117" s="966"/>
      <c r="AE117" s="967"/>
      <c r="AF117" s="965">
        <v>4701586</v>
      </c>
      <c r="AG117" s="966"/>
      <c r="AH117" s="966"/>
      <c r="AI117" s="966"/>
      <c r="AJ117" s="967"/>
      <c r="AK117" s="965">
        <v>4912120</v>
      </c>
      <c r="AL117" s="966"/>
      <c r="AM117" s="966"/>
      <c r="AN117" s="966"/>
      <c r="AO117" s="967"/>
      <c r="AP117" s="968"/>
      <c r="AQ117" s="969"/>
      <c r="AR117" s="969"/>
      <c r="AS117" s="969"/>
      <c r="AT117" s="970"/>
      <c r="AU117" s="899"/>
      <c r="AV117" s="900"/>
      <c r="AW117" s="900"/>
      <c r="AX117" s="900"/>
      <c r="AY117" s="901"/>
      <c r="AZ117" s="995" t="s">
        <v>438</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439</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413</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411</v>
      </c>
      <c r="AB118" s="883"/>
      <c r="AC118" s="883"/>
      <c r="AD118" s="883"/>
      <c r="AE118" s="884"/>
      <c r="AF118" s="882" t="s">
        <v>290</v>
      </c>
      <c r="AG118" s="883"/>
      <c r="AH118" s="883"/>
      <c r="AI118" s="883"/>
      <c r="AJ118" s="884"/>
      <c r="AK118" s="882" t="s">
        <v>289</v>
      </c>
      <c r="AL118" s="883"/>
      <c r="AM118" s="883"/>
      <c r="AN118" s="883"/>
      <c r="AO118" s="884"/>
      <c r="AP118" s="990" t="s">
        <v>412</v>
      </c>
      <c r="AQ118" s="991"/>
      <c r="AR118" s="991"/>
      <c r="AS118" s="991"/>
      <c r="AT118" s="992"/>
      <c r="AU118" s="902"/>
      <c r="AV118" s="903"/>
      <c r="AW118" s="903"/>
      <c r="AX118" s="903"/>
      <c r="AY118" s="903"/>
      <c r="AZ118" s="228" t="s">
        <v>172</v>
      </c>
      <c r="BA118" s="228"/>
      <c r="BB118" s="228"/>
      <c r="BC118" s="228"/>
      <c r="BD118" s="228"/>
      <c r="BE118" s="228"/>
      <c r="BF118" s="228"/>
      <c r="BG118" s="228"/>
      <c r="BH118" s="228"/>
      <c r="BI118" s="228"/>
      <c r="BJ118" s="228"/>
      <c r="BK118" s="228"/>
      <c r="BL118" s="228"/>
      <c r="BM118" s="228"/>
      <c r="BN118" s="228"/>
      <c r="BO118" s="993" t="s">
        <v>440</v>
      </c>
      <c r="BP118" s="994"/>
      <c r="BQ118" s="985">
        <v>49864355</v>
      </c>
      <c r="BR118" s="986"/>
      <c r="BS118" s="986"/>
      <c r="BT118" s="986"/>
      <c r="BU118" s="986"/>
      <c r="BV118" s="986">
        <v>48278776</v>
      </c>
      <c r="BW118" s="986"/>
      <c r="BX118" s="986"/>
      <c r="BY118" s="986"/>
      <c r="BZ118" s="986"/>
      <c r="CA118" s="986">
        <v>48829554</v>
      </c>
      <c r="CB118" s="986"/>
      <c r="CC118" s="986"/>
      <c r="CD118" s="986"/>
      <c r="CE118" s="986"/>
      <c r="CF118" s="987"/>
      <c r="CG118" s="988"/>
      <c r="CH118" s="988"/>
      <c r="CI118" s="988"/>
      <c r="CJ118" s="989"/>
      <c r="CK118" s="945"/>
      <c r="CL118" s="946"/>
      <c r="CM118" s="916" t="s">
        <v>441</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416</v>
      </c>
      <c r="B119" s="944"/>
      <c r="C119" s="923" t="s">
        <v>417</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v>5868</v>
      </c>
      <c r="AB119" s="890"/>
      <c r="AC119" s="890"/>
      <c r="AD119" s="890"/>
      <c r="AE119" s="891"/>
      <c r="AF119" s="892">
        <v>5808</v>
      </c>
      <c r="AG119" s="890"/>
      <c r="AH119" s="890"/>
      <c r="AI119" s="890"/>
      <c r="AJ119" s="891"/>
      <c r="AK119" s="892">
        <v>6277</v>
      </c>
      <c r="AL119" s="890"/>
      <c r="AM119" s="890"/>
      <c r="AN119" s="890"/>
      <c r="AO119" s="891"/>
      <c r="AP119" s="893">
        <v>0</v>
      </c>
      <c r="AQ119" s="894"/>
      <c r="AR119" s="894"/>
      <c r="AS119" s="894"/>
      <c r="AT119" s="895"/>
      <c r="AU119" s="977" t="s">
        <v>442</v>
      </c>
      <c r="AV119" s="978"/>
      <c r="AW119" s="978"/>
      <c r="AX119" s="978"/>
      <c r="AY119" s="979"/>
      <c r="AZ119" s="940" t="s">
        <v>443</v>
      </c>
      <c r="BA119" s="887"/>
      <c r="BB119" s="887"/>
      <c r="BC119" s="887"/>
      <c r="BD119" s="887"/>
      <c r="BE119" s="887"/>
      <c r="BF119" s="887"/>
      <c r="BG119" s="887"/>
      <c r="BH119" s="887"/>
      <c r="BI119" s="887"/>
      <c r="BJ119" s="887"/>
      <c r="BK119" s="887"/>
      <c r="BL119" s="887"/>
      <c r="BM119" s="887"/>
      <c r="BN119" s="887"/>
      <c r="BO119" s="887"/>
      <c r="BP119" s="888"/>
      <c r="BQ119" s="926">
        <v>6804622</v>
      </c>
      <c r="BR119" s="927"/>
      <c r="BS119" s="927"/>
      <c r="BT119" s="927"/>
      <c r="BU119" s="927"/>
      <c r="BV119" s="927">
        <v>8197148</v>
      </c>
      <c r="BW119" s="927"/>
      <c r="BX119" s="927"/>
      <c r="BY119" s="927"/>
      <c r="BZ119" s="927"/>
      <c r="CA119" s="927">
        <v>8760361</v>
      </c>
      <c r="CB119" s="927"/>
      <c r="CC119" s="927"/>
      <c r="CD119" s="927"/>
      <c r="CE119" s="927"/>
      <c r="CF119" s="941">
        <v>59.3</v>
      </c>
      <c r="CG119" s="942"/>
      <c r="CH119" s="942"/>
      <c r="CI119" s="942"/>
      <c r="CJ119" s="942"/>
      <c r="CK119" s="947"/>
      <c r="CL119" s="948"/>
      <c r="CM119" s="1004" t="s">
        <v>444</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283936</v>
      </c>
      <c r="DH119" s="998"/>
      <c r="DI119" s="998"/>
      <c r="DJ119" s="998"/>
      <c r="DK119" s="999"/>
      <c r="DL119" s="1000">
        <v>237144</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c r="A120" s="975"/>
      <c r="B120" s="946"/>
      <c r="C120" s="916" t="s">
        <v>420</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445</v>
      </c>
      <c r="BA120" s="950"/>
      <c r="BB120" s="950"/>
      <c r="BC120" s="950"/>
      <c r="BD120" s="950"/>
      <c r="BE120" s="950"/>
      <c r="BF120" s="950"/>
      <c r="BG120" s="950"/>
      <c r="BH120" s="950"/>
      <c r="BI120" s="950"/>
      <c r="BJ120" s="950"/>
      <c r="BK120" s="950"/>
      <c r="BL120" s="950"/>
      <c r="BM120" s="950"/>
      <c r="BN120" s="950"/>
      <c r="BO120" s="950"/>
      <c r="BP120" s="951"/>
      <c r="BQ120" s="919">
        <v>57254</v>
      </c>
      <c r="BR120" s="920"/>
      <c r="BS120" s="920"/>
      <c r="BT120" s="920"/>
      <c r="BU120" s="920"/>
      <c r="BV120" s="920">
        <v>37053</v>
      </c>
      <c r="BW120" s="920"/>
      <c r="BX120" s="920"/>
      <c r="BY120" s="920"/>
      <c r="BZ120" s="920"/>
      <c r="CA120" s="920">
        <v>6900</v>
      </c>
      <c r="CB120" s="920"/>
      <c r="CC120" s="920"/>
      <c r="CD120" s="920"/>
      <c r="CE120" s="920"/>
      <c r="CF120" s="914">
        <v>0</v>
      </c>
      <c r="CG120" s="915"/>
      <c r="CH120" s="915"/>
      <c r="CI120" s="915"/>
      <c r="CJ120" s="915"/>
      <c r="CK120" s="1013" t="s">
        <v>446</v>
      </c>
      <c r="CL120" s="1014"/>
      <c r="CM120" s="1014"/>
      <c r="CN120" s="1014"/>
      <c r="CO120" s="1015"/>
      <c r="CP120" s="1021" t="s">
        <v>387</v>
      </c>
      <c r="CQ120" s="1022"/>
      <c r="CR120" s="1022"/>
      <c r="CS120" s="1022"/>
      <c r="CT120" s="1022"/>
      <c r="CU120" s="1022"/>
      <c r="CV120" s="1022"/>
      <c r="CW120" s="1022"/>
      <c r="CX120" s="1022"/>
      <c r="CY120" s="1022"/>
      <c r="CZ120" s="1022"/>
      <c r="DA120" s="1022"/>
      <c r="DB120" s="1022"/>
      <c r="DC120" s="1022"/>
      <c r="DD120" s="1022"/>
      <c r="DE120" s="1022"/>
      <c r="DF120" s="1023"/>
      <c r="DG120" s="926">
        <v>8859901</v>
      </c>
      <c r="DH120" s="927"/>
      <c r="DI120" s="927"/>
      <c r="DJ120" s="927"/>
      <c r="DK120" s="927"/>
      <c r="DL120" s="927">
        <v>8212480</v>
      </c>
      <c r="DM120" s="927"/>
      <c r="DN120" s="927"/>
      <c r="DO120" s="927"/>
      <c r="DP120" s="927"/>
      <c r="DQ120" s="927">
        <v>7644301</v>
      </c>
      <c r="DR120" s="927"/>
      <c r="DS120" s="927"/>
      <c r="DT120" s="927"/>
      <c r="DU120" s="927"/>
      <c r="DV120" s="928">
        <v>51.7</v>
      </c>
      <c r="DW120" s="928"/>
      <c r="DX120" s="928"/>
      <c r="DY120" s="928"/>
      <c r="DZ120" s="929"/>
    </row>
    <row r="121" spans="1:130" s="197" customFormat="1" ht="26.25" customHeight="1">
      <c r="A121" s="975"/>
      <c r="B121" s="946"/>
      <c r="C121" s="1010" t="s">
        <v>447</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448</v>
      </c>
      <c r="BA121" s="971"/>
      <c r="BB121" s="971"/>
      <c r="BC121" s="971"/>
      <c r="BD121" s="971"/>
      <c r="BE121" s="971"/>
      <c r="BF121" s="971"/>
      <c r="BG121" s="971"/>
      <c r="BH121" s="971"/>
      <c r="BI121" s="971"/>
      <c r="BJ121" s="971"/>
      <c r="BK121" s="971"/>
      <c r="BL121" s="971"/>
      <c r="BM121" s="971"/>
      <c r="BN121" s="971"/>
      <c r="BO121" s="971"/>
      <c r="BP121" s="972"/>
      <c r="BQ121" s="985">
        <v>30198657</v>
      </c>
      <c r="BR121" s="986"/>
      <c r="BS121" s="986"/>
      <c r="BT121" s="986"/>
      <c r="BU121" s="986"/>
      <c r="BV121" s="986">
        <v>30096574</v>
      </c>
      <c r="BW121" s="986"/>
      <c r="BX121" s="986"/>
      <c r="BY121" s="986"/>
      <c r="BZ121" s="986"/>
      <c r="CA121" s="986">
        <v>31391776</v>
      </c>
      <c r="CB121" s="986"/>
      <c r="CC121" s="986"/>
      <c r="CD121" s="986"/>
      <c r="CE121" s="986"/>
      <c r="CF121" s="1024">
        <v>212.3</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v>1879236</v>
      </c>
      <c r="DH121" s="920"/>
      <c r="DI121" s="920"/>
      <c r="DJ121" s="920"/>
      <c r="DK121" s="920"/>
      <c r="DL121" s="920">
        <v>1630692</v>
      </c>
      <c r="DM121" s="920"/>
      <c r="DN121" s="920"/>
      <c r="DO121" s="920"/>
      <c r="DP121" s="920"/>
      <c r="DQ121" s="920">
        <v>1758595</v>
      </c>
      <c r="DR121" s="920"/>
      <c r="DS121" s="920"/>
      <c r="DT121" s="920"/>
      <c r="DU121" s="920"/>
      <c r="DV121" s="921">
        <v>11.9</v>
      </c>
      <c r="DW121" s="921"/>
      <c r="DX121" s="921"/>
      <c r="DY121" s="921"/>
      <c r="DZ121" s="922"/>
    </row>
    <row r="122" spans="1:130" s="197" customFormat="1" ht="26.25" customHeight="1">
      <c r="A122" s="975"/>
      <c r="B122" s="946"/>
      <c r="C122" s="916" t="s">
        <v>430</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172</v>
      </c>
      <c r="BA122" s="228"/>
      <c r="BB122" s="228"/>
      <c r="BC122" s="228"/>
      <c r="BD122" s="228"/>
      <c r="BE122" s="228"/>
      <c r="BF122" s="228"/>
      <c r="BG122" s="228"/>
      <c r="BH122" s="228"/>
      <c r="BI122" s="228"/>
      <c r="BJ122" s="228"/>
      <c r="BK122" s="228"/>
      <c r="BL122" s="228"/>
      <c r="BM122" s="228"/>
      <c r="BN122" s="228"/>
      <c r="BO122" s="993" t="s">
        <v>449</v>
      </c>
      <c r="BP122" s="994"/>
      <c r="BQ122" s="1034">
        <v>37060533</v>
      </c>
      <c r="BR122" s="1035"/>
      <c r="BS122" s="1035"/>
      <c r="BT122" s="1035"/>
      <c r="BU122" s="1035"/>
      <c r="BV122" s="1035">
        <v>38330775</v>
      </c>
      <c r="BW122" s="1035"/>
      <c r="BX122" s="1035"/>
      <c r="BY122" s="1035"/>
      <c r="BZ122" s="1035"/>
      <c r="CA122" s="1035">
        <v>40159037</v>
      </c>
      <c r="CB122" s="1035"/>
      <c r="CC122" s="1035"/>
      <c r="CD122" s="1035"/>
      <c r="CE122" s="1035"/>
      <c r="CF122" s="987"/>
      <c r="CG122" s="988"/>
      <c r="CH122" s="988"/>
      <c r="CI122" s="988"/>
      <c r="CJ122" s="989"/>
      <c r="CK122" s="1016"/>
      <c r="CL122" s="1017"/>
      <c r="CM122" s="1017"/>
      <c r="CN122" s="1017"/>
      <c r="CO122" s="1018"/>
      <c r="CP122" s="1007" t="s">
        <v>388</v>
      </c>
      <c r="CQ122" s="1008"/>
      <c r="CR122" s="1008"/>
      <c r="CS122" s="1008"/>
      <c r="CT122" s="1008"/>
      <c r="CU122" s="1008"/>
      <c r="CV122" s="1008"/>
      <c r="CW122" s="1008"/>
      <c r="CX122" s="1008"/>
      <c r="CY122" s="1008"/>
      <c r="CZ122" s="1008"/>
      <c r="DA122" s="1008"/>
      <c r="DB122" s="1008"/>
      <c r="DC122" s="1008"/>
      <c r="DD122" s="1008"/>
      <c r="DE122" s="1008"/>
      <c r="DF122" s="1009"/>
      <c r="DG122" s="919">
        <v>1109345</v>
      </c>
      <c r="DH122" s="920"/>
      <c r="DI122" s="920"/>
      <c r="DJ122" s="920"/>
      <c r="DK122" s="920"/>
      <c r="DL122" s="920">
        <v>971865</v>
      </c>
      <c r="DM122" s="920"/>
      <c r="DN122" s="920"/>
      <c r="DO122" s="920"/>
      <c r="DP122" s="920"/>
      <c r="DQ122" s="920">
        <v>691616</v>
      </c>
      <c r="DR122" s="920"/>
      <c r="DS122" s="920"/>
      <c r="DT122" s="920"/>
      <c r="DU122" s="920"/>
      <c r="DV122" s="921">
        <v>4.7</v>
      </c>
      <c r="DW122" s="921"/>
      <c r="DX122" s="921"/>
      <c r="DY122" s="921"/>
      <c r="DZ122" s="922"/>
    </row>
    <row r="123" spans="1:130" s="197" customFormat="1" ht="26.25" customHeight="1" thickBot="1">
      <c r="A123" s="975"/>
      <c r="B123" s="946"/>
      <c r="C123" s="916" t="s">
        <v>436</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450</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85.9</v>
      </c>
      <c r="BR123" s="1027"/>
      <c r="BS123" s="1027"/>
      <c r="BT123" s="1027"/>
      <c r="BU123" s="1027"/>
      <c r="BV123" s="1027">
        <v>66.400000000000006</v>
      </c>
      <c r="BW123" s="1027"/>
      <c r="BX123" s="1027"/>
      <c r="BY123" s="1027"/>
      <c r="BZ123" s="1027"/>
      <c r="CA123" s="1027">
        <v>58.6</v>
      </c>
      <c r="CB123" s="1027"/>
      <c r="CC123" s="1027"/>
      <c r="CD123" s="1027"/>
      <c r="CE123" s="1027"/>
      <c r="CF123" s="1028"/>
      <c r="CG123" s="1029"/>
      <c r="CH123" s="1029"/>
      <c r="CI123" s="1029"/>
      <c r="CJ123" s="1030"/>
      <c r="CK123" s="1016"/>
      <c r="CL123" s="1017"/>
      <c r="CM123" s="1017"/>
      <c r="CN123" s="1017"/>
      <c r="CO123" s="1018"/>
      <c r="CP123" s="1007" t="s">
        <v>386</v>
      </c>
      <c r="CQ123" s="1008"/>
      <c r="CR123" s="1008"/>
      <c r="CS123" s="1008"/>
      <c r="CT123" s="1008"/>
      <c r="CU123" s="1008"/>
      <c r="CV123" s="1008"/>
      <c r="CW123" s="1008"/>
      <c r="CX123" s="1008"/>
      <c r="CY123" s="1008"/>
      <c r="CZ123" s="1008"/>
      <c r="DA123" s="1008"/>
      <c r="DB123" s="1008"/>
      <c r="DC123" s="1008"/>
      <c r="DD123" s="1008"/>
      <c r="DE123" s="1008"/>
      <c r="DF123" s="1009"/>
      <c r="DG123" s="958">
        <v>21890</v>
      </c>
      <c r="DH123" s="959"/>
      <c r="DI123" s="959"/>
      <c r="DJ123" s="959"/>
      <c r="DK123" s="960"/>
      <c r="DL123" s="961">
        <v>18667</v>
      </c>
      <c r="DM123" s="959"/>
      <c r="DN123" s="959"/>
      <c r="DO123" s="959"/>
      <c r="DP123" s="960"/>
      <c r="DQ123" s="961">
        <v>11544</v>
      </c>
      <c r="DR123" s="959"/>
      <c r="DS123" s="959"/>
      <c r="DT123" s="959"/>
      <c r="DU123" s="960"/>
      <c r="DV123" s="962">
        <v>0.1</v>
      </c>
      <c r="DW123" s="963"/>
      <c r="DX123" s="963"/>
      <c r="DY123" s="963"/>
      <c r="DZ123" s="964"/>
    </row>
    <row r="124" spans="1:130" s="197" customFormat="1" ht="26.25" customHeight="1">
      <c r="A124" s="975"/>
      <c r="B124" s="946"/>
      <c r="C124" s="916" t="s">
        <v>439</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451</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c r="A125" s="975"/>
      <c r="B125" s="946"/>
      <c r="C125" s="916" t="s">
        <v>441</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452</v>
      </c>
      <c r="CL125" s="1014"/>
      <c r="CM125" s="1014"/>
      <c r="CN125" s="1014"/>
      <c r="CO125" s="1015"/>
      <c r="CP125" s="940" t="s">
        <v>453</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444</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454</v>
      </c>
      <c r="AY126" s="1037"/>
      <c r="AZ126" s="1037"/>
      <c r="BA126" s="1037"/>
      <c r="BB126" s="1037"/>
      <c r="BC126" s="1037"/>
      <c r="BD126" s="1037"/>
      <c r="BE126" s="1038"/>
      <c r="BF126" s="1052" t="s">
        <v>455</v>
      </c>
      <c r="BG126" s="1037"/>
      <c r="BH126" s="1037"/>
      <c r="BI126" s="1037"/>
      <c r="BJ126" s="1037"/>
      <c r="BK126" s="1037"/>
      <c r="BL126" s="1038"/>
      <c r="BM126" s="1052" t="s">
        <v>456</v>
      </c>
      <c r="BN126" s="1037"/>
      <c r="BO126" s="1037"/>
      <c r="BP126" s="1037"/>
      <c r="BQ126" s="1037"/>
      <c r="BR126" s="1037"/>
      <c r="BS126" s="1038"/>
      <c r="BT126" s="1052" t="s">
        <v>457</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458</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459</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48868</v>
      </c>
      <c r="AB127" s="959"/>
      <c r="AC127" s="959"/>
      <c r="AD127" s="959"/>
      <c r="AE127" s="960"/>
      <c r="AF127" s="961">
        <v>47373</v>
      </c>
      <c r="AG127" s="959"/>
      <c r="AH127" s="959"/>
      <c r="AI127" s="959"/>
      <c r="AJ127" s="960"/>
      <c r="AK127" s="961">
        <v>226213</v>
      </c>
      <c r="AL127" s="959"/>
      <c r="AM127" s="959"/>
      <c r="AN127" s="959"/>
      <c r="AO127" s="960"/>
      <c r="AP127" s="962">
        <v>1.5</v>
      </c>
      <c r="AQ127" s="963"/>
      <c r="AR127" s="963"/>
      <c r="AS127" s="963"/>
      <c r="AT127" s="964"/>
      <c r="AU127" s="233"/>
      <c r="AV127" s="233"/>
      <c r="AW127" s="233"/>
      <c r="AX127" s="886" t="s">
        <v>460</v>
      </c>
      <c r="AY127" s="887"/>
      <c r="AZ127" s="887"/>
      <c r="BA127" s="887"/>
      <c r="BB127" s="887"/>
      <c r="BC127" s="887"/>
      <c r="BD127" s="887"/>
      <c r="BE127" s="888"/>
      <c r="BF127" s="1041" t="s">
        <v>112</v>
      </c>
      <c r="BG127" s="1042"/>
      <c r="BH127" s="1042"/>
      <c r="BI127" s="1042"/>
      <c r="BJ127" s="1042"/>
      <c r="BK127" s="1042"/>
      <c r="BL127" s="1051"/>
      <c r="BM127" s="1041">
        <v>12.6</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461</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c r="A128" s="1071" t="s">
        <v>462</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463</v>
      </c>
      <c r="X128" s="1073"/>
      <c r="Y128" s="1073"/>
      <c r="Z128" s="1074"/>
      <c r="AA128" s="1089">
        <v>9404</v>
      </c>
      <c r="AB128" s="1090"/>
      <c r="AC128" s="1090"/>
      <c r="AD128" s="1090"/>
      <c r="AE128" s="1091"/>
      <c r="AF128" s="1092">
        <v>12768</v>
      </c>
      <c r="AG128" s="1090"/>
      <c r="AH128" s="1090"/>
      <c r="AI128" s="1090"/>
      <c r="AJ128" s="1091"/>
      <c r="AK128" s="1092">
        <v>9017</v>
      </c>
      <c r="AL128" s="1090"/>
      <c r="AM128" s="1090"/>
      <c r="AN128" s="1090"/>
      <c r="AO128" s="1091"/>
      <c r="AP128" s="1093"/>
      <c r="AQ128" s="1094"/>
      <c r="AR128" s="1094"/>
      <c r="AS128" s="1094"/>
      <c r="AT128" s="1095"/>
      <c r="AU128" s="235"/>
      <c r="AV128" s="235"/>
      <c r="AW128" s="235"/>
      <c r="AX128" s="1054" t="s">
        <v>464</v>
      </c>
      <c r="AY128" s="950"/>
      <c r="AZ128" s="950"/>
      <c r="BA128" s="950"/>
      <c r="BB128" s="950"/>
      <c r="BC128" s="950"/>
      <c r="BD128" s="950"/>
      <c r="BE128" s="951"/>
      <c r="BF128" s="1066" t="s">
        <v>112</v>
      </c>
      <c r="BG128" s="1067"/>
      <c r="BH128" s="1067"/>
      <c r="BI128" s="1067"/>
      <c r="BJ128" s="1067"/>
      <c r="BK128" s="1067"/>
      <c r="BL128" s="1068"/>
      <c r="BM128" s="1066">
        <v>17.600000000000001</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465</v>
      </c>
      <c r="X129" s="1061"/>
      <c r="Y129" s="1061"/>
      <c r="Z129" s="1062"/>
      <c r="AA129" s="958">
        <v>17934465</v>
      </c>
      <c r="AB129" s="959"/>
      <c r="AC129" s="959"/>
      <c r="AD129" s="959"/>
      <c r="AE129" s="960"/>
      <c r="AF129" s="961">
        <v>17950687</v>
      </c>
      <c r="AG129" s="959"/>
      <c r="AH129" s="959"/>
      <c r="AI129" s="959"/>
      <c r="AJ129" s="960"/>
      <c r="AK129" s="961">
        <v>17883567</v>
      </c>
      <c r="AL129" s="959"/>
      <c r="AM129" s="959"/>
      <c r="AN129" s="959"/>
      <c r="AO129" s="960"/>
      <c r="AP129" s="1063"/>
      <c r="AQ129" s="1064"/>
      <c r="AR129" s="1064"/>
      <c r="AS129" s="1064"/>
      <c r="AT129" s="1065"/>
      <c r="AU129" s="235"/>
      <c r="AV129" s="235"/>
      <c r="AW129" s="235"/>
      <c r="AX129" s="1054" t="s">
        <v>466</v>
      </c>
      <c r="AY129" s="950"/>
      <c r="AZ129" s="950"/>
      <c r="BA129" s="950"/>
      <c r="BB129" s="950"/>
      <c r="BC129" s="950"/>
      <c r="BD129" s="950"/>
      <c r="BE129" s="951"/>
      <c r="BF129" s="1055">
        <v>12.2</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467</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468</v>
      </c>
      <c r="X130" s="1061"/>
      <c r="Y130" s="1061"/>
      <c r="Z130" s="1062"/>
      <c r="AA130" s="958">
        <v>3041210</v>
      </c>
      <c r="AB130" s="959"/>
      <c r="AC130" s="959"/>
      <c r="AD130" s="959"/>
      <c r="AE130" s="960"/>
      <c r="AF130" s="961">
        <v>2973647</v>
      </c>
      <c r="AG130" s="959"/>
      <c r="AH130" s="959"/>
      <c r="AI130" s="959"/>
      <c r="AJ130" s="960"/>
      <c r="AK130" s="961">
        <v>3100348</v>
      </c>
      <c r="AL130" s="959"/>
      <c r="AM130" s="959"/>
      <c r="AN130" s="959"/>
      <c r="AO130" s="960"/>
      <c r="AP130" s="1063"/>
      <c r="AQ130" s="1064"/>
      <c r="AR130" s="1064"/>
      <c r="AS130" s="1064"/>
      <c r="AT130" s="1065"/>
      <c r="AU130" s="235"/>
      <c r="AV130" s="235"/>
      <c r="AW130" s="235"/>
      <c r="AX130" s="1113" t="s">
        <v>469</v>
      </c>
      <c r="AY130" s="1045"/>
      <c r="AZ130" s="1045"/>
      <c r="BA130" s="1045"/>
      <c r="BB130" s="1045"/>
      <c r="BC130" s="1045"/>
      <c r="BD130" s="1045"/>
      <c r="BE130" s="1046"/>
      <c r="BF130" s="1075">
        <v>58.6</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470</v>
      </c>
      <c r="X131" s="1084"/>
      <c r="Y131" s="1084"/>
      <c r="Z131" s="1085"/>
      <c r="AA131" s="997">
        <v>14893255</v>
      </c>
      <c r="AB131" s="998"/>
      <c r="AC131" s="998"/>
      <c r="AD131" s="998"/>
      <c r="AE131" s="999"/>
      <c r="AF131" s="1000">
        <v>14977040</v>
      </c>
      <c r="AG131" s="998"/>
      <c r="AH131" s="998"/>
      <c r="AI131" s="998"/>
      <c r="AJ131" s="999"/>
      <c r="AK131" s="1000">
        <v>14783219</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471</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472</v>
      </c>
      <c r="W132" s="1101"/>
      <c r="X132" s="1101"/>
      <c r="Y132" s="1101"/>
      <c r="Z132" s="1102"/>
      <c r="AA132" s="1103">
        <v>13.20623329</v>
      </c>
      <c r="AB132" s="1104"/>
      <c r="AC132" s="1104"/>
      <c r="AD132" s="1104"/>
      <c r="AE132" s="1105"/>
      <c r="AF132" s="1106">
        <v>11.45200253</v>
      </c>
      <c r="AG132" s="1104"/>
      <c r="AH132" s="1104"/>
      <c r="AI132" s="1104"/>
      <c r="AJ132" s="1105"/>
      <c r="AK132" s="1106">
        <v>12.194603900000001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473</v>
      </c>
      <c r="W133" s="1108"/>
      <c r="X133" s="1108"/>
      <c r="Y133" s="1108"/>
      <c r="Z133" s="1109"/>
      <c r="AA133" s="1110">
        <v>14.6</v>
      </c>
      <c r="AB133" s="1111"/>
      <c r="AC133" s="1111"/>
      <c r="AD133" s="1111"/>
      <c r="AE133" s="1112"/>
      <c r="AF133" s="1110">
        <v>13.1</v>
      </c>
      <c r="AG133" s="1111"/>
      <c r="AH133" s="1111"/>
      <c r="AI133" s="1111"/>
      <c r="AJ133" s="1112"/>
      <c r="AK133" s="1110">
        <v>12.2</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50" zoomScaleNormal="85" zoomScaleSheetLayoutView="5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50" zoomScaleNormal="5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7" t="s">
        <v>476</v>
      </c>
      <c r="L7" s="254"/>
      <c r="M7" s="255" t="s">
        <v>477</v>
      </c>
      <c r="N7" s="256"/>
    </row>
    <row r="8" spans="1:16">
      <c r="A8" s="248"/>
      <c r="B8" s="244"/>
      <c r="C8" s="244"/>
      <c r="D8" s="244"/>
      <c r="E8" s="244"/>
      <c r="F8" s="244"/>
      <c r="G8" s="257"/>
      <c r="H8" s="258"/>
      <c r="I8" s="258"/>
      <c r="J8" s="259"/>
      <c r="K8" s="1118"/>
      <c r="L8" s="260" t="s">
        <v>478</v>
      </c>
      <c r="M8" s="261" t="s">
        <v>479</v>
      </c>
      <c r="N8" s="262" t="s">
        <v>480</v>
      </c>
    </row>
    <row r="9" spans="1:16">
      <c r="A9" s="248"/>
      <c r="B9" s="244"/>
      <c r="C9" s="244"/>
      <c r="D9" s="244"/>
      <c r="E9" s="244"/>
      <c r="F9" s="244"/>
      <c r="G9" s="1119" t="s">
        <v>481</v>
      </c>
      <c r="H9" s="1120"/>
      <c r="I9" s="1120"/>
      <c r="J9" s="1121"/>
      <c r="K9" s="263">
        <v>4759815</v>
      </c>
      <c r="L9" s="264">
        <v>77456</v>
      </c>
      <c r="M9" s="265">
        <v>65114</v>
      </c>
      <c r="N9" s="266">
        <v>19</v>
      </c>
    </row>
    <row r="10" spans="1:16">
      <c r="A10" s="248"/>
      <c r="B10" s="244"/>
      <c r="C10" s="244"/>
      <c r="D10" s="244"/>
      <c r="E10" s="244"/>
      <c r="F10" s="244"/>
      <c r="G10" s="1119" t="s">
        <v>482</v>
      </c>
      <c r="H10" s="1120"/>
      <c r="I10" s="1120"/>
      <c r="J10" s="1121"/>
      <c r="K10" s="267">
        <v>43207</v>
      </c>
      <c r="L10" s="268">
        <v>703</v>
      </c>
      <c r="M10" s="269">
        <v>4538</v>
      </c>
      <c r="N10" s="270">
        <v>-84.5</v>
      </c>
    </row>
    <row r="11" spans="1:16" ht="13.5" customHeight="1">
      <c r="A11" s="248"/>
      <c r="B11" s="244"/>
      <c r="C11" s="244"/>
      <c r="D11" s="244"/>
      <c r="E11" s="244"/>
      <c r="F11" s="244"/>
      <c r="G11" s="1119" t="s">
        <v>483</v>
      </c>
      <c r="H11" s="1120"/>
      <c r="I11" s="1120"/>
      <c r="J11" s="1121"/>
      <c r="K11" s="267">
        <v>772047</v>
      </c>
      <c r="L11" s="268">
        <v>12563</v>
      </c>
      <c r="M11" s="269">
        <v>5513</v>
      </c>
      <c r="N11" s="270">
        <v>127.9</v>
      </c>
    </row>
    <row r="12" spans="1:16" ht="13.5" customHeight="1">
      <c r="A12" s="248"/>
      <c r="B12" s="244"/>
      <c r="C12" s="244"/>
      <c r="D12" s="244"/>
      <c r="E12" s="244"/>
      <c r="F12" s="244"/>
      <c r="G12" s="1119" t="s">
        <v>484</v>
      </c>
      <c r="H12" s="1120"/>
      <c r="I12" s="1120"/>
      <c r="J12" s="1121"/>
      <c r="K12" s="267" t="s">
        <v>485</v>
      </c>
      <c r="L12" s="268" t="s">
        <v>485</v>
      </c>
      <c r="M12" s="269">
        <v>953</v>
      </c>
      <c r="N12" s="270" t="s">
        <v>485</v>
      </c>
    </row>
    <row r="13" spans="1:16" ht="13.5" customHeight="1">
      <c r="A13" s="248"/>
      <c r="B13" s="244"/>
      <c r="C13" s="244"/>
      <c r="D13" s="244"/>
      <c r="E13" s="244"/>
      <c r="F13" s="244"/>
      <c r="G13" s="1119" t="s">
        <v>486</v>
      </c>
      <c r="H13" s="1120"/>
      <c r="I13" s="1120"/>
      <c r="J13" s="1121"/>
      <c r="K13" s="267" t="s">
        <v>485</v>
      </c>
      <c r="L13" s="268" t="s">
        <v>485</v>
      </c>
      <c r="M13" s="269">
        <v>2</v>
      </c>
      <c r="N13" s="270" t="s">
        <v>485</v>
      </c>
    </row>
    <row r="14" spans="1:16" ht="13.5" customHeight="1">
      <c r="A14" s="248"/>
      <c r="B14" s="244"/>
      <c r="C14" s="244"/>
      <c r="D14" s="244"/>
      <c r="E14" s="244"/>
      <c r="F14" s="244"/>
      <c r="G14" s="1119" t="s">
        <v>487</v>
      </c>
      <c r="H14" s="1120"/>
      <c r="I14" s="1120"/>
      <c r="J14" s="1121"/>
      <c r="K14" s="267">
        <v>114714</v>
      </c>
      <c r="L14" s="268">
        <v>1867</v>
      </c>
      <c r="M14" s="269">
        <v>2887</v>
      </c>
      <c r="N14" s="270">
        <v>-35.299999999999997</v>
      </c>
    </row>
    <row r="15" spans="1:16" ht="13.5" customHeight="1">
      <c r="A15" s="248"/>
      <c r="B15" s="244"/>
      <c r="C15" s="244"/>
      <c r="D15" s="244"/>
      <c r="E15" s="244"/>
      <c r="F15" s="244"/>
      <c r="G15" s="1119" t="s">
        <v>488</v>
      </c>
      <c r="H15" s="1120"/>
      <c r="I15" s="1120"/>
      <c r="J15" s="1121"/>
      <c r="K15" s="267">
        <v>29998</v>
      </c>
      <c r="L15" s="268">
        <v>488</v>
      </c>
      <c r="M15" s="269">
        <v>1642</v>
      </c>
      <c r="N15" s="270">
        <v>-70.3</v>
      </c>
    </row>
    <row r="16" spans="1:16">
      <c r="A16" s="248"/>
      <c r="B16" s="244"/>
      <c r="C16" s="244"/>
      <c r="D16" s="244"/>
      <c r="E16" s="244"/>
      <c r="F16" s="244"/>
      <c r="G16" s="1122" t="s">
        <v>489</v>
      </c>
      <c r="H16" s="1123"/>
      <c r="I16" s="1123"/>
      <c r="J16" s="1124"/>
      <c r="K16" s="268">
        <v>-450595</v>
      </c>
      <c r="L16" s="268">
        <v>-7332</v>
      </c>
      <c r="M16" s="269">
        <v>-6965</v>
      </c>
      <c r="N16" s="270">
        <v>5.3</v>
      </c>
    </row>
    <row r="17" spans="1:16">
      <c r="A17" s="248"/>
      <c r="B17" s="244"/>
      <c r="C17" s="244"/>
      <c r="D17" s="244"/>
      <c r="E17" s="244"/>
      <c r="F17" s="244"/>
      <c r="G17" s="1122" t="s">
        <v>172</v>
      </c>
      <c r="H17" s="1123"/>
      <c r="I17" s="1123"/>
      <c r="J17" s="1124"/>
      <c r="K17" s="268">
        <v>5269186</v>
      </c>
      <c r="L17" s="268">
        <v>85745</v>
      </c>
      <c r="M17" s="269">
        <v>73685</v>
      </c>
      <c r="N17" s="270">
        <v>16.399999999999999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14" t="s">
        <v>494</v>
      </c>
      <c r="H21" s="1115"/>
      <c r="I21" s="1115"/>
      <c r="J21" s="1116"/>
      <c r="K21" s="280">
        <v>7.39</v>
      </c>
      <c r="L21" s="281">
        <v>7.13</v>
      </c>
      <c r="M21" s="282">
        <v>0.26</v>
      </c>
      <c r="N21" s="249"/>
      <c r="O21" s="283"/>
      <c r="P21" s="279"/>
    </row>
    <row r="22" spans="1:16" s="284" customFormat="1">
      <c r="A22" s="279"/>
      <c r="B22" s="249"/>
      <c r="C22" s="249"/>
      <c r="D22" s="249"/>
      <c r="E22" s="249"/>
      <c r="F22" s="249"/>
      <c r="G22" s="1114" t="s">
        <v>495</v>
      </c>
      <c r="H22" s="1115"/>
      <c r="I22" s="1115"/>
      <c r="J22" s="1116"/>
      <c r="K22" s="285">
        <v>99</v>
      </c>
      <c r="L22" s="286">
        <v>98.1</v>
      </c>
      <c r="M22" s="287">
        <v>0.9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17" t="s">
        <v>476</v>
      </c>
      <c r="L30" s="254"/>
      <c r="M30" s="255" t="s">
        <v>477</v>
      </c>
      <c r="N30" s="256"/>
    </row>
    <row r="31" spans="1:16">
      <c r="A31" s="248"/>
      <c r="B31" s="244"/>
      <c r="C31" s="244"/>
      <c r="D31" s="244"/>
      <c r="E31" s="244"/>
      <c r="F31" s="244"/>
      <c r="G31" s="257"/>
      <c r="H31" s="258"/>
      <c r="I31" s="258"/>
      <c r="J31" s="259"/>
      <c r="K31" s="1118"/>
      <c r="L31" s="260" t="s">
        <v>478</v>
      </c>
      <c r="M31" s="261" t="s">
        <v>479</v>
      </c>
      <c r="N31" s="262" t="s">
        <v>480</v>
      </c>
    </row>
    <row r="32" spans="1:16" ht="27" customHeight="1">
      <c r="A32" s="248"/>
      <c r="B32" s="244"/>
      <c r="C32" s="244"/>
      <c r="D32" s="244"/>
      <c r="E32" s="244"/>
      <c r="F32" s="244"/>
      <c r="G32" s="1130" t="s">
        <v>498</v>
      </c>
      <c r="H32" s="1131"/>
      <c r="I32" s="1131"/>
      <c r="J32" s="1132"/>
      <c r="K32" s="294">
        <v>3673521</v>
      </c>
      <c r="L32" s="294">
        <v>59779</v>
      </c>
      <c r="M32" s="295">
        <v>43359</v>
      </c>
      <c r="N32" s="296">
        <v>37.9</v>
      </c>
    </row>
    <row r="33" spans="1:16" ht="13.5" customHeight="1">
      <c r="A33" s="248"/>
      <c r="B33" s="244"/>
      <c r="C33" s="244"/>
      <c r="D33" s="244"/>
      <c r="E33" s="244"/>
      <c r="F33" s="244"/>
      <c r="G33" s="1130" t="s">
        <v>499</v>
      </c>
      <c r="H33" s="1131"/>
      <c r="I33" s="1131"/>
      <c r="J33" s="1132"/>
      <c r="K33" s="294" t="s">
        <v>485</v>
      </c>
      <c r="L33" s="294" t="s">
        <v>485</v>
      </c>
      <c r="M33" s="295">
        <v>0</v>
      </c>
      <c r="N33" s="296" t="s">
        <v>485</v>
      </c>
    </row>
    <row r="34" spans="1:16" ht="27" customHeight="1">
      <c r="A34" s="248"/>
      <c r="B34" s="244"/>
      <c r="C34" s="244"/>
      <c r="D34" s="244"/>
      <c r="E34" s="244"/>
      <c r="F34" s="244"/>
      <c r="G34" s="1130" t="s">
        <v>500</v>
      </c>
      <c r="H34" s="1131"/>
      <c r="I34" s="1131"/>
      <c r="J34" s="1132"/>
      <c r="K34" s="294" t="s">
        <v>485</v>
      </c>
      <c r="L34" s="294" t="s">
        <v>485</v>
      </c>
      <c r="M34" s="295">
        <v>39</v>
      </c>
      <c r="N34" s="296" t="s">
        <v>485</v>
      </c>
    </row>
    <row r="35" spans="1:16" ht="27" customHeight="1">
      <c r="A35" s="248"/>
      <c r="B35" s="244"/>
      <c r="C35" s="244"/>
      <c r="D35" s="244"/>
      <c r="E35" s="244"/>
      <c r="F35" s="244"/>
      <c r="G35" s="1130" t="s">
        <v>501</v>
      </c>
      <c r="H35" s="1131"/>
      <c r="I35" s="1131"/>
      <c r="J35" s="1132"/>
      <c r="K35" s="294">
        <v>910224</v>
      </c>
      <c r="L35" s="294">
        <v>14812</v>
      </c>
      <c r="M35" s="295">
        <v>11806</v>
      </c>
      <c r="N35" s="296">
        <v>25.5</v>
      </c>
    </row>
    <row r="36" spans="1:16" ht="27" customHeight="1">
      <c r="A36" s="248"/>
      <c r="B36" s="244"/>
      <c r="C36" s="244"/>
      <c r="D36" s="244"/>
      <c r="E36" s="244"/>
      <c r="F36" s="244"/>
      <c r="G36" s="1130" t="s">
        <v>502</v>
      </c>
      <c r="H36" s="1131"/>
      <c r="I36" s="1131"/>
      <c r="J36" s="1132"/>
      <c r="K36" s="294">
        <v>95880</v>
      </c>
      <c r="L36" s="294">
        <v>1560</v>
      </c>
      <c r="M36" s="295">
        <v>1910</v>
      </c>
      <c r="N36" s="296">
        <v>-18.3</v>
      </c>
    </row>
    <row r="37" spans="1:16" ht="13.5" customHeight="1">
      <c r="A37" s="248"/>
      <c r="B37" s="244"/>
      <c r="C37" s="244"/>
      <c r="D37" s="244"/>
      <c r="E37" s="244"/>
      <c r="F37" s="244"/>
      <c r="G37" s="1130" t="s">
        <v>503</v>
      </c>
      <c r="H37" s="1131"/>
      <c r="I37" s="1131"/>
      <c r="J37" s="1132"/>
      <c r="K37" s="294">
        <v>232490</v>
      </c>
      <c r="L37" s="294">
        <v>3783</v>
      </c>
      <c r="M37" s="295">
        <v>1129</v>
      </c>
      <c r="N37" s="296">
        <v>235.1</v>
      </c>
    </row>
    <row r="38" spans="1:16" ht="27" customHeight="1">
      <c r="A38" s="248"/>
      <c r="B38" s="244"/>
      <c r="C38" s="244"/>
      <c r="D38" s="244"/>
      <c r="E38" s="244"/>
      <c r="F38" s="244"/>
      <c r="G38" s="1133" t="s">
        <v>504</v>
      </c>
      <c r="H38" s="1134"/>
      <c r="I38" s="1134"/>
      <c r="J38" s="1135"/>
      <c r="K38" s="297">
        <v>5</v>
      </c>
      <c r="L38" s="297">
        <v>0</v>
      </c>
      <c r="M38" s="298">
        <v>5</v>
      </c>
      <c r="N38" s="299">
        <v>-100</v>
      </c>
      <c r="O38" s="293"/>
    </row>
    <row r="39" spans="1:16">
      <c r="A39" s="248"/>
      <c r="B39" s="244"/>
      <c r="C39" s="244"/>
      <c r="D39" s="244"/>
      <c r="E39" s="244"/>
      <c r="F39" s="244"/>
      <c r="G39" s="1133" t="s">
        <v>505</v>
      </c>
      <c r="H39" s="1134"/>
      <c r="I39" s="1134"/>
      <c r="J39" s="1135"/>
      <c r="K39" s="300">
        <v>-9017</v>
      </c>
      <c r="L39" s="300">
        <v>-147</v>
      </c>
      <c r="M39" s="301">
        <v>-5126</v>
      </c>
      <c r="N39" s="302">
        <v>-97.1</v>
      </c>
      <c r="O39" s="293"/>
    </row>
    <row r="40" spans="1:16" ht="27" customHeight="1">
      <c r="A40" s="248"/>
      <c r="B40" s="244"/>
      <c r="C40" s="244"/>
      <c r="D40" s="244"/>
      <c r="E40" s="244"/>
      <c r="F40" s="244"/>
      <c r="G40" s="1130" t="s">
        <v>506</v>
      </c>
      <c r="H40" s="1131"/>
      <c r="I40" s="1131"/>
      <c r="J40" s="1132"/>
      <c r="K40" s="300">
        <v>-3100348</v>
      </c>
      <c r="L40" s="300">
        <v>-50452</v>
      </c>
      <c r="M40" s="301">
        <v>-37205</v>
      </c>
      <c r="N40" s="302">
        <v>35.6</v>
      </c>
      <c r="O40" s="293"/>
    </row>
    <row r="41" spans="1:16">
      <c r="A41" s="248"/>
      <c r="B41" s="244"/>
      <c r="C41" s="244"/>
      <c r="D41" s="244"/>
      <c r="E41" s="244"/>
      <c r="F41" s="244"/>
      <c r="G41" s="1136" t="s">
        <v>284</v>
      </c>
      <c r="H41" s="1137"/>
      <c r="I41" s="1137"/>
      <c r="J41" s="1138"/>
      <c r="K41" s="294">
        <v>1802755</v>
      </c>
      <c r="L41" s="300">
        <v>29336</v>
      </c>
      <c r="M41" s="301">
        <v>15917</v>
      </c>
      <c r="N41" s="302">
        <v>84.3</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25" t="s">
        <v>476</v>
      </c>
      <c r="J49" s="1127" t="s">
        <v>510</v>
      </c>
      <c r="K49" s="1128"/>
      <c r="L49" s="1128"/>
      <c r="M49" s="1128"/>
      <c r="N49" s="1129"/>
    </row>
    <row r="50" spans="1:14">
      <c r="A50" s="248"/>
      <c r="B50" s="244"/>
      <c r="C50" s="244"/>
      <c r="D50" s="244"/>
      <c r="E50" s="244"/>
      <c r="F50" s="244"/>
      <c r="G50" s="312"/>
      <c r="H50" s="313"/>
      <c r="I50" s="1126"/>
      <c r="J50" s="314" t="s">
        <v>511</v>
      </c>
      <c r="K50" s="315" t="s">
        <v>512</v>
      </c>
      <c r="L50" s="316" t="s">
        <v>513</v>
      </c>
      <c r="M50" s="317" t="s">
        <v>514</v>
      </c>
      <c r="N50" s="318" t="s">
        <v>515</v>
      </c>
    </row>
    <row r="51" spans="1:14">
      <c r="A51" s="248"/>
      <c r="B51" s="244"/>
      <c r="C51" s="244"/>
      <c r="D51" s="244"/>
      <c r="E51" s="244"/>
      <c r="F51" s="244"/>
      <c r="G51" s="310" t="s">
        <v>516</v>
      </c>
      <c r="H51" s="311"/>
      <c r="I51" s="319">
        <v>4378453</v>
      </c>
      <c r="J51" s="320">
        <v>69889</v>
      </c>
      <c r="K51" s="321">
        <v>3.6</v>
      </c>
      <c r="L51" s="322">
        <v>61882</v>
      </c>
      <c r="M51" s="323">
        <v>6.7</v>
      </c>
      <c r="N51" s="324">
        <v>-3.1</v>
      </c>
    </row>
    <row r="52" spans="1:14">
      <c r="A52" s="248"/>
      <c r="B52" s="244"/>
      <c r="C52" s="244"/>
      <c r="D52" s="244"/>
      <c r="E52" s="244"/>
      <c r="F52" s="244"/>
      <c r="G52" s="325"/>
      <c r="H52" s="326" t="s">
        <v>517</v>
      </c>
      <c r="I52" s="327">
        <v>1868228</v>
      </c>
      <c r="J52" s="328">
        <v>29821</v>
      </c>
      <c r="K52" s="329">
        <v>-15.2</v>
      </c>
      <c r="L52" s="330">
        <v>32175</v>
      </c>
      <c r="M52" s="331">
        <v>0</v>
      </c>
      <c r="N52" s="332">
        <v>-15.2</v>
      </c>
    </row>
    <row r="53" spans="1:14">
      <c r="A53" s="248"/>
      <c r="B53" s="244"/>
      <c r="C53" s="244"/>
      <c r="D53" s="244"/>
      <c r="E53" s="244"/>
      <c r="F53" s="244"/>
      <c r="G53" s="310" t="s">
        <v>518</v>
      </c>
      <c r="H53" s="311"/>
      <c r="I53" s="319">
        <v>2608259</v>
      </c>
      <c r="J53" s="320">
        <v>41841</v>
      </c>
      <c r="K53" s="321">
        <v>-40.1</v>
      </c>
      <c r="L53" s="322">
        <v>47569</v>
      </c>
      <c r="M53" s="323">
        <v>-23.1</v>
      </c>
      <c r="N53" s="324">
        <v>-17</v>
      </c>
    </row>
    <row r="54" spans="1:14">
      <c r="A54" s="248"/>
      <c r="B54" s="244"/>
      <c r="C54" s="244"/>
      <c r="D54" s="244"/>
      <c r="E54" s="244"/>
      <c r="F54" s="244"/>
      <c r="G54" s="325"/>
      <c r="H54" s="326" t="s">
        <v>517</v>
      </c>
      <c r="I54" s="327">
        <v>1030083</v>
      </c>
      <c r="J54" s="328">
        <v>16524</v>
      </c>
      <c r="K54" s="329">
        <v>-44.6</v>
      </c>
      <c r="L54" s="330">
        <v>26255</v>
      </c>
      <c r="M54" s="331">
        <v>-18.399999999999999</v>
      </c>
      <c r="N54" s="332">
        <v>-26.2</v>
      </c>
    </row>
    <row r="55" spans="1:14">
      <c r="A55" s="248"/>
      <c r="B55" s="244"/>
      <c r="C55" s="244"/>
      <c r="D55" s="244"/>
      <c r="E55" s="244"/>
      <c r="F55" s="244"/>
      <c r="G55" s="310" t="s">
        <v>519</v>
      </c>
      <c r="H55" s="311"/>
      <c r="I55" s="319">
        <v>3828890</v>
      </c>
      <c r="J55" s="320">
        <v>61674</v>
      </c>
      <c r="K55" s="321">
        <v>47.4</v>
      </c>
      <c r="L55" s="322">
        <v>50880</v>
      </c>
      <c r="M55" s="323">
        <v>7</v>
      </c>
      <c r="N55" s="324">
        <v>40.4</v>
      </c>
    </row>
    <row r="56" spans="1:14">
      <c r="A56" s="248"/>
      <c r="B56" s="244"/>
      <c r="C56" s="244"/>
      <c r="D56" s="244"/>
      <c r="E56" s="244"/>
      <c r="F56" s="244"/>
      <c r="G56" s="325"/>
      <c r="H56" s="326" t="s">
        <v>517</v>
      </c>
      <c r="I56" s="327">
        <v>953321</v>
      </c>
      <c r="J56" s="328">
        <v>15356</v>
      </c>
      <c r="K56" s="329">
        <v>-7.1</v>
      </c>
      <c r="L56" s="330">
        <v>26879</v>
      </c>
      <c r="M56" s="331">
        <v>2.4</v>
      </c>
      <c r="N56" s="332">
        <v>-9.5</v>
      </c>
    </row>
    <row r="57" spans="1:14">
      <c r="A57" s="248"/>
      <c r="B57" s="244"/>
      <c r="C57" s="244"/>
      <c r="D57" s="244"/>
      <c r="E57" s="244"/>
      <c r="F57" s="244"/>
      <c r="G57" s="310" t="s">
        <v>520</v>
      </c>
      <c r="H57" s="311"/>
      <c r="I57" s="319">
        <v>4610831</v>
      </c>
      <c r="J57" s="320">
        <v>74408</v>
      </c>
      <c r="K57" s="321">
        <v>20.6</v>
      </c>
      <c r="L57" s="322">
        <v>63956</v>
      </c>
      <c r="M57" s="323">
        <v>25.7</v>
      </c>
      <c r="N57" s="324">
        <v>-5.0999999999999996</v>
      </c>
    </row>
    <row r="58" spans="1:14">
      <c r="A58" s="248"/>
      <c r="B58" s="244"/>
      <c r="C58" s="244"/>
      <c r="D58" s="244"/>
      <c r="E58" s="244"/>
      <c r="F58" s="244"/>
      <c r="G58" s="325"/>
      <c r="H58" s="326" t="s">
        <v>517</v>
      </c>
      <c r="I58" s="327">
        <v>794112</v>
      </c>
      <c r="J58" s="328">
        <v>12815</v>
      </c>
      <c r="K58" s="329">
        <v>-16.5</v>
      </c>
      <c r="L58" s="330">
        <v>29239</v>
      </c>
      <c r="M58" s="331">
        <v>8.8000000000000007</v>
      </c>
      <c r="N58" s="332">
        <v>-25.3</v>
      </c>
    </row>
    <row r="59" spans="1:14">
      <c r="A59" s="248"/>
      <c r="B59" s="244"/>
      <c r="C59" s="244"/>
      <c r="D59" s="244"/>
      <c r="E59" s="244"/>
      <c r="F59" s="244"/>
      <c r="G59" s="310" t="s">
        <v>521</v>
      </c>
      <c r="H59" s="311"/>
      <c r="I59" s="319">
        <v>3304887</v>
      </c>
      <c r="J59" s="320">
        <v>53780</v>
      </c>
      <c r="K59" s="321">
        <v>-27.7</v>
      </c>
      <c r="L59" s="322">
        <v>66255</v>
      </c>
      <c r="M59" s="323">
        <v>3.6</v>
      </c>
      <c r="N59" s="324">
        <v>-31.3</v>
      </c>
    </row>
    <row r="60" spans="1:14">
      <c r="A60" s="248"/>
      <c r="B60" s="244"/>
      <c r="C60" s="244"/>
      <c r="D60" s="244"/>
      <c r="E60" s="244"/>
      <c r="F60" s="244"/>
      <c r="G60" s="325"/>
      <c r="H60" s="326" t="s">
        <v>517</v>
      </c>
      <c r="I60" s="333">
        <v>1127302</v>
      </c>
      <c r="J60" s="328">
        <v>18344</v>
      </c>
      <c r="K60" s="329">
        <v>43.1</v>
      </c>
      <c r="L60" s="330">
        <v>31822</v>
      </c>
      <c r="M60" s="331">
        <v>8.8000000000000007</v>
      </c>
      <c r="N60" s="332">
        <v>34.299999999999997</v>
      </c>
    </row>
    <row r="61" spans="1:14">
      <c r="A61" s="248"/>
      <c r="B61" s="244"/>
      <c r="C61" s="244"/>
      <c r="D61" s="244"/>
      <c r="E61" s="244"/>
      <c r="F61" s="244"/>
      <c r="G61" s="310" t="s">
        <v>522</v>
      </c>
      <c r="H61" s="334"/>
      <c r="I61" s="335">
        <v>3746264</v>
      </c>
      <c r="J61" s="336">
        <v>60318</v>
      </c>
      <c r="K61" s="337">
        <v>0.8</v>
      </c>
      <c r="L61" s="338">
        <v>58108</v>
      </c>
      <c r="M61" s="339">
        <v>4</v>
      </c>
      <c r="N61" s="324">
        <v>-3.2</v>
      </c>
    </row>
    <row r="62" spans="1:14">
      <c r="A62" s="248"/>
      <c r="B62" s="244"/>
      <c r="C62" s="244"/>
      <c r="D62" s="244"/>
      <c r="E62" s="244"/>
      <c r="F62" s="244"/>
      <c r="G62" s="325"/>
      <c r="H62" s="326" t="s">
        <v>517</v>
      </c>
      <c r="I62" s="327">
        <v>1154609</v>
      </c>
      <c r="J62" s="328">
        <v>18572</v>
      </c>
      <c r="K62" s="329">
        <v>-8.1</v>
      </c>
      <c r="L62" s="330">
        <v>29274</v>
      </c>
      <c r="M62" s="331">
        <v>0.3</v>
      </c>
      <c r="N62" s="332">
        <v>-8.4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39" t="s">
        <v>3</v>
      </c>
      <c r="D47" s="1139"/>
      <c r="E47" s="1140"/>
      <c r="F47" s="11">
        <v>17.78</v>
      </c>
      <c r="G47" s="12">
        <v>23.96</v>
      </c>
      <c r="H47" s="12">
        <v>29.65</v>
      </c>
      <c r="I47" s="12">
        <v>38.11</v>
      </c>
      <c r="J47" s="13">
        <v>36.35</v>
      </c>
    </row>
    <row r="48" spans="2:10" ht="57.75" customHeight="1">
      <c r="B48" s="14"/>
      <c r="C48" s="1141" t="s">
        <v>4</v>
      </c>
      <c r="D48" s="1141"/>
      <c r="E48" s="1142"/>
      <c r="F48" s="15">
        <v>5.07</v>
      </c>
      <c r="G48" s="16">
        <v>5.44</v>
      </c>
      <c r="H48" s="16">
        <v>5.51</v>
      </c>
      <c r="I48" s="16">
        <v>5.66</v>
      </c>
      <c r="J48" s="17">
        <v>7.56</v>
      </c>
    </row>
    <row r="49" spans="2:10" ht="57.75" customHeight="1" thickBot="1">
      <c r="B49" s="18"/>
      <c r="C49" s="1143" t="s">
        <v>5</v>
      </c>
      <c r="D49" s="1143"/>
      <c r="E49" s="1144"/>
      <c r="F49" s="19">
        <v>5.72</v>
      </c>
      <c r="G49" s="20">
        <v>4.41</v>
      </c>
      <c r="H49" s="20">
        <v>2.78</v>
      </c>
      <c r="I49" s="20">
        <v>5.89</v>
      </c>
      <c r="J49" s="21" t="s">
        <v>529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60" zoomScaleNormal="6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51" t="s">
        <v>530</v>
      </c>
      <c r="D34" s="1151"/>
      <c r="E34" s="1152"/>
      <c r="F34" s="32">
        <v>5.05</v>
      </c>
      <c r="G34" s="33">
        <v>5.43</v>
      </c>
      <c r="H34" s="33">
        <v>5.49</v>
      </c>
      <c r="I34" s="33">
        <v>5.65</v>
      </c>
      <c r="J34" s="34">
        <v>7.53</v>
      </c>
      <c r="K34" s="22"/>
      <c r="L34" s="22"/>
      <c r="M34" s="22"/>
      <c r="N34" s="22"/>
      <c r="O34" s="22"/>
      <c r="P34" s="22"/>
    </row>
    <row r="35" spans="1:16" ht="39" customHeight="1">
      <c r="A35" s="22"/>
      <c r="B35" s="35"/>
      <c r="C35" s="1145" t="s">
        <v>531</v>
      </c>
      <c r="D35" s="1146"/>
      <c r="E35" s="1147"/>
      <c r="F35" s="36">
        <v>2.5299999999999998</v>
      </c>
      <c r="G35" s="37">
        <v>2.2999999999999998</v>
      </c>
      <c r="H35" s="37">
        <v>1.98</v>
      </c>
      <c r="I35" s="37">
        <v>1.98</v>
      </c>
      <c r="J35" s="38">
        <v>2.61</v>
      </c>
      <c r="K35" s="22"/>
      <c r="L35" s="22"/>
      <c r="M35" s="22"/>
      <c r="N35" s="22"/>
      <c r="O35" s="22"/>
      <c r="P35" s="22"/>
    </row>
    <row r="36" spans="1:16" ht="39" customHeight="1">
      <c r="A36" s="22"/>
      <c r="B36" s="35"/>
      <c r="C36" s="1145" t="s">
        <v>532</v>
      </c>
      <c r="D36" s="1146"/>
      <c r="E36" s="1147"/>
      <c r="F36" s="36">
        <v>1.34</v>
      </c>
      <c r="G36" s="37">
        <v>1.82</v>
      </c>
      <c r="H36" s="37">
        <v>2.1800000000000002</v>
      </c>
      <c r="I36" s="37">
        <v>2.13</v>
      </c>
      <c r="J36" s="38">
        <v>2.41</v>
      </c>
      <c r="K36" s="22"/>
      <c r="L36" s="22"/>
      <c r="M36" s="22"/>
      <c r="N36" s="22"/>
      <c r="O36" s="22"/>
      <c r="P36" s="22"/>
    </row>
    <row r="37" spans="1:16" ht="39" customHeight="1">
      <c r="A37" s="22"/>
      <c r="B37" s="35"/>
      <c r="C37" s="1145" t="s">
        <v>533</v>
      </c>
      <c r="D37" s="1146"/>
      <c r="E37" s="1147"/>
      <c r="F37" s="36">
        <v>1.62</v>
      </c>
      <c r="G37" s="37">
        <v>1.74</v>
      </c>
      <c r="H37" s="37">
        <v>1.81</v>
      </c>
      <c r="I37" s="37">
        <v>1.91</v>
      </c>
      <c r="J37" s="38">
        <v>2.36</v>
      </c>
      <c r="K37" s="22"/>
      <c r="L37" s="22"/>
      <c r="M37" s="22"/>
      <c r="N37" s="22"/>
      <c r="O37" s="22"/>
      <c r="P37" s="22"/>
    </row>
    <row r="38" spans="1:16" ht="39" customHeight="1">
      <c r="A38" s="22"/>
      <c r="B38" s="35"/>
      <c r="C38" s="1145" t="s">
        <v>534</v>
      </c>
      <c r="D38" s="1146"/>
      <c r="E38" s="1147"/>
      <c r="F38" s="36">
        <v>0.36</v>
      </c>
      <c r="G38" s="37">
        <v>0.13</v>
      </c>
      <c r="H38" s="37">
        <v>0.57999999999999996</v>
      </c>
      <c r="I38" s="37">
        <v>0.7</v>
      </c>
      <c r="J38" s="38">
        <v>1.1599999999999999</v>
      </c>
      <c r="K38" s="22"/>
      <c r="L38" s="22"/>
      <c r="M38" s="22"/>
      <c r="N38" s="22"/>
      <c r="O38" s="22"/>
      <c r="P38" s="22"/>
    </row>
    <row r="39" spans="1:16" ht="39" customHeight="1">
      <c r="A39" s="22"/>
      <c r="B39" s="35"/>
      <c r="C39" s="1145" t="s">
        <v>535</v>
      </c>
      <c r="D39" s="1146"/>
      <c r="E39" s="1147"/>
      <c r="F39" s="36">
        <v>1.02</v>
      </c>
      <c r="G39" s="37">
        <v>1.98</v>
      </c>
      <c r="H39" s="37">
        <v>0.2</v>
      </c>
      <c r="I39" s="37">
        <v>0.51</v>
      </c>
      <c r="J39" s="38">
        <v>0.77</v>
      </c>
      <c r="K39" s="22"/>
      <c r="L39" s="22"/>
      <c r="M39" s="22"/>
      <c r="N39" s="22"/>
      <c r="O39" s="22"/>
      <c r="P39" s="22"/>
    </row>
    <row r="40" spans="1:16" ht="39" customHeight="1">
      <c r="A40" s="22"/>
      <c r="B40" s="35"/>
      <c r="C40" s="1145" t="s">
        <v>536</v>
      </c>
      <c r="D40" s="1146"/>
      <c r="E40" s="1147"/>
      <c r="F40" s="36">
        <v>0.04</v>
      </c>
      <c r="G40" s="37">
        <v>0.04</v>
      </c>
      <c r="H40" s="37">
        <v>0.06</v>
      </c>
      <c r="I40" s="37">
        <v>0.08</v>
      </c>
      <c r="J40" s="38">
        <v>0.04</v>
      </c>
      <c r="K40" s="22"/>
      <c r="L40" s="22"/>
      <c r="M40" s="22"/>
      <c r="N40" s="22"/>
      <c r="O40" s="22"/>
      <c r="P40" s="22"/>
    </row>
    <row r="41" spans="1:16" ht="39" customHeight="1">
      <c r="A41" s="22"/>
      <c r="B41" s="35"/>
      <c r="C41" s="1145" t="s">
        <v>537</v>
      </c>
      <c r="D41" s="1146"/>
      <c r="E41" s="1147"/>
      <c r="F41" s="36">
        <v>0.01</v>
      </c>
      <c r="G41" s="37">
        <v>0</v>
      </c>
      <c r="H41" s="37">
        <v>0</v>
      </c>
      <c r="I41" s="37">
        <v>0</v>
      </c>
      <c r="J41" s="38">
        <v>0.02</v>
      </c>
      <c r="K41" s="22"/>
      <c r="L41" s="22"/>
      <c r="M41" s="22"/>
      <c r="N41" s="22"/>
      <c r="O41" s="22"/>
      <c r="P41" s="22"/>
    </row>
    <row r="42" spans="1:16" ht="39" customHeight="1">
      <c r="A42" s="22"/>
      <c r="B42" s="39"/>
      <c r="C42" s="1145" t="s">
        <v>538</v>
      </c>
      <c r="D42" s="1146"/>
      <c r="E42" s="1147"/>
      <c r="F42" s="36" t="s">
        <v>485</v>
      </c>
      <c r="G42" s="37" t="s">
        <v>485</v>
      </c>
      <c r="H42" s="37" t="s">
        <v>485</v>
      </c>
      <c r="I42" s="37" t="s">
        <v>485</v>
      </c>
      <c r="J42" s="38" t="s">
        <v>485</v>
      </c>
      <c r="K42" s="22"/>
      <c r="L42" s="22"/>
      <c r="M42" s="22"/>
      <c r="N42" s="22"/>
      <c r="O42" s="22"/>
      <c r="P42" s="22"/>
    </row>
    <row r="43" spans="1:16" ht="39" customHeight="1" thickBot="1">
      <c r="A43" s="22"/>
      <c r="B43" s="40"/>
      <c r="C43" s="1148" t="s">
        <v>539</v>
      </c>
      <c r="D43" s="1149"/>
      <c r="E43" s="1150"/>
      <c r="F43" s="41">
        <v>0</v>
      </c>
      <c r="G43" s="42">
        <v>0</v>
      </c>
      <c r="H43" s="42">
        <v>0</v>
      </c>
      <c r="I43" s="42">
        <v>0</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0" zoomScaleNormal="6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61" t="s">
        <v>11</v>
      </c>
      <c r="C45" s="1162"/>
      <c r="D45" s="58"/>
      <c r="E45" s="1167" t="s">
        <v>12</v>
      </c>
      <c r="F45" s="1167"/>
      <c r="G45" s="1167"/>
      <c r="H45" s="1167"/>
      <c r="I45" s="1167"/>
      <c r="J45" s="1168"/>
      <c r="K45" s="59">
        <v>3611</v>
      </c>
      <c r="L45" s="60">
        <v>3711</v>
      </c>
      <c r="M45" s="60">
        <v>3688</v>
      </c>
      <c r="N45" s="60">
        <v>3643</v>
      </c>
      <c r="O45" s="61">
        <v>3674</v>
      </c>
      <c r="P45" s="48"/>
      <c r="Q45" s="48"/>
      <c r="R45" s="48"/>
      <c r="S45" s="48"/>
      <c r="T45" s="48"/>
      <c r="U45" s="48"/>
    </row>
    <row r="46" spans="1:21" ht="30.75" customHeight="1">
      <c r="A46" s="48"/>
      <c r="B46" s="1163"/>
      <c r="C46" s="1164"/>
      <c r="D46" s="62"/>
      <c r="E46" s="1155" t="s">
        <v>13</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c r="A47" s="48"/>
      <c r="B47" s="1163"/>
      <c r="C47" s="1164"/>
      <c r="D47" s="62"/>
      <c r="E47" s="1155" t="s">
        <v>14</v>
      </c>
      <c r="F47" s="1155"/>
      <c r="G47" s="1155"/>
      <c r="H47" s="1155"/>
      <c r="I47" s="1155"/>
      <c r="J47" s="1156"/>
      <c r="K47" s="63" t="s">
        <v>485</v>
      </c>
      <c r="L47" s="64" t="s">
        <v>485</v>
      </c>
      <c r="M47" s="64" t="s">
        <v>485</v>
      </c>
      <c r="N47" s="64" t="s">
        <v>485</v>
      </c>
      <c r="O47" s="65" t="s">
        <v>485</v>
      </c>
      <c r="P47" s="48"/>
      <c r="Q47" s="48"/>
      <c r="R47" s="48"/>
      <c r="S47" s="48"/>
      <c r="T47" s="48"/>
      <c r="U47" s="48"/>
    </row>
    <row r="48" spans="1:21" ht="30.75" customHeight="1">
      <c r="A48" s="48"/>
      <c r="B48" s="1163"/>
      <c r="C48" s="1164"/>
      <c r="D48" s="62"/>
      <c r="E48" s="1155" t="s">
        <v>15</v>
      </c>
      <c r="F48" s="1155"/>
      <c r="G48" s="1155"/>
      <c r="H48" s="1155"/>
      <c r="I48" s="1155"/>
      <c r="J48" s="1156"/>
      <c r="K48" s="63">
        <v>1183</v>
      </c>
      <c r="L48" s="64">
        <v>1066</v>
      </c>
      <c r="M48" s="64">
        <v>1036</v>
      </c>
      <c r="N48" s="64">
        <v>936</v>
      </c>
      <c r="O48" s="65">
        <v>910</v>
      </c>
      <c r="P48" s="48"/>
      <c r="Q48" s="48"/>
      <c r="R48" s="48"/>
      <c r="S48" s="48"/>
      <c r="T48" s="48"/>
      <c r="U48" s="48"/>
    </row>
    <row r="49" spans="1:21" ht="30.75" customHeight="1">
      <c r="A49" s="48"/>
      <c r="B49" s="1163"/>
      <c r="C49" s="1164"/>
      <c r="D49" s="62"/>
      <c r="E49" s="1155" t="s">
        <v>16</v>
      </c>
      <c r="F49" s="1155"/>
      <c r="G49" s="1155"/>
      <c r="H49" s="1155"/>
      <c r="I49" s="1155"/>
      <c r="J49" s="1156"/>
      <c r="K49" s="63">
        <v>526</v>
      </c>
      <c r="L49" s="64">
        <v>469</v>
      </c>
      <c r="M49" s="64">
        <v>239</v>
      </c>
      <c r="N49" s="64">
        <v>69</v>
      </c>
      <c r="O49" s="65">
        <v>96</v>
      </c>
      <c r="P49" s="48"/>
      <c r="Q49" s="48"/>
      <c r="R49" s="48"/>
      <c r="S49" s="48"/>
      <c r="T49" s="48"/>
      <c r="U49" s="48"/>
    </row>
    <row r="50" spans="1:21" ht="30.75" customHeight="1">
      <c r="A50" s="48"/>
      <c r="B50" s="1163"/>
      <c r="C50" s="1164"/>
      <c r="D50" s="62"/>
      <c r="E50" s="1155" t="s">
        <v>17</v>
      </c>
      <c r="F50" s="1155"/>
      <c r="G50" s="1155"/>
      <c r="H50" s="1155"/>
      <c r="I50" s="1155"/>
      <c r="J50" s="1156"/>
      <c r="K50" s="63">
        <v>67</v>
      </c>
      <c r="L50" s="64">
        <v>60</v>
      </c>
      <c r="M50" s="64">
        <v>55</v>
      </c>
      <c r="N50" s="64">
        <v>53</v>
      </c>
      <c r="O50" s="65">
        <v>232</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2978</v>
      </c>
      <c r="L52" s="64">
        <v>3070</v>
      </c>
      <c r="M52" s="64">
        <v>3051</v>
      </c>
      <c r="N52" s="64">
        <v>2987</v>
      </c>
      <c r="O52" s="65">
        <v>3110</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2409</v>
      </c>
      <c r="L53" s="69">
        <v>2236</v>
      </c>
      <c r="M53" s="69">
        <v>1967</v>
      </c>
      <c r="N53" s="69">
        <v>1714</v>
      </c>
      <c r="O53" s="70">
        <v>1802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2016-05-12T11:57:19Z</cp:lastPrinted>
  <dcterms:created xsi:type="dcterms:W3CDTF">2016-02-15T02:20:18Z</dcterms:created>
  <dcterms:modified xsi:type="dcterms:W3CDTF">2017-03-15T05:05:25Z</dcterms:modified>
  <cp:category/>
</cp:coreProperties>
</file>