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defaultThemeVersion="124226"/>
  <mc:AlternateContent xmlns:mc="http://schemas.openxmlformats.org/markup-compatibility/2006">
    <mc:Choice Requires="x15">
      <x15ac:absPath xmlns:x15ac="http://schemas.microsoft.com/office/spreadsheetml/2010/11/ac" url="C:\Users\987654\Desktop\平成27年度財政状況資料集の作成及び提出について\05 財政状況資料集ファイル結合\"/>
    </mc:Choice>
  </mc:AlternateContent>
  <bookViews>
    <workbookView xWindow="240" yWindow="60" windowWidth="14940" windowHeight="7875" tabRatio="9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C36" i="9"/>
  <c r="BE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l="1"/>
  <c r="AM36" i="9" l="1"/>
  <c r="BW34" i="9" l="1"/>
  <c r="BW35" i="9" s="1"/>
  <c r="BW36" i="9" s="1"/>
  <c r="BW37" i="9" s="1"/>
  <c r="BW38" i="9" s="1"/>
  <c r="BW39" i="9" s="1"/>
  <c r="BE34" i="9"/>
  <c r="CO34" i="9" l="1"/>
  <c r="CO35" i="9" s="1"/>
  <c r="CO36" i="9" s="1"/>
  <c r="CO37" i="9" s="1"/>
</calcChain>
</file>

<file path=xl/sharedStrings.xml><?xml version="1.0" encoding="utf-8"?>
<sst xmlns="http://schemas.openxmlformats.org/spreadsheetml/2006/main" count="1059" uniqueCount="572">
  <si>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</si>
  <si>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</si>
  <si>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</si>
  <si>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</si>
  <si>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</si>
  <si>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</si>
  <si>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</si>
  <si>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</si>
  <si>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</si>
  <si>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</si>
  <si>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</si>
  <si>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</si>
  <si>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</si>
  <si>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</si>
  <si>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</si>
  <si>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</si>
  <si>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</si>
  <si>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</si>
  <si>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</si>
  <si>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</si>
  <si>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</si>
  <si>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</si>
  <si>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</si>
  <si>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</si>
  <si>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</si>
  <si>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</si>
  <si>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</si>
  <si>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</si>
  <si>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</si>
  <si>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</si>
  <si>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</si>
  <si>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</si>
  <si>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</si>
  <si>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</si>
  <si>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</si>
  <si>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</si>
  <si>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</si>
  <si>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</si>
  <si>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</si>
  <si>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</si>
  <si>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</si>
  <si>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</si>
  <si>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</si>
  <si>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</si>
  <si>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</si>
  <si>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</si>
  <si>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</si>
  <si>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</si>
  <si>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</si>
  <si>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</si>
  <si>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</si>
  <si>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</si>
  <si>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</si>
  <si>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</si>
  <si>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</si>
  <si>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</si>
  <si>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</si>
  <si>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</si>
  <si>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</si>
  <si>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</si>
  <si>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</si>
  <si>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</si>
  <si>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</si>
  <si>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</si>
  <si>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</si>
  <si>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</si>
  <si>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</si>
  <si>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</si>
  <si>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</si>
  <si>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</si>
  <si>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</si>
  <si>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</si>
  <si>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</si>
  <si>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</si>
  <si>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</si>
  <si>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</si>
  <si>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</si>
  <si>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</si>
  <si>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</si>
  <si>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</si>
  <si>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</si>
  <si>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</si>
  <si>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</si>
  <si>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</si>
  <si>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</si>
  <si>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</si>
  <si>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</si>
  <si>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</si>
  <si>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</si>
  <si>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</si>
  <si>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</si>
  <si>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</si>
  <si>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</si>
  <si>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</si>
  <si>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</si>
  <si>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</si>
  <si>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</si>
  <si>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</si>
  <si>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</si>
  <si>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</si>
  <si>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</si>
  <si>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</si>
  <si>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</si>
  <si>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</si>
  <si>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</si>
  <si>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</si>
  <si>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</si>
  <si>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</si>
  <si>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</si>
  <si>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</si>
  <si>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</si>
  <si>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</si>
  <si>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</si>
  <si>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</si>
  <si>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</si>
  <si>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</si>
  <si>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</si>
  <si>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</si>
  <si>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</si>
  <si>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</si>
  <si>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</si>
  <si>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</si>
  <si>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</si>
  <si>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</si>
  <si>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</si>
  <si>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</si>
  <si>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</si>
  <si>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</si>
  <si>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</si>
  <si>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</si>
  <si>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</si>
  <si>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</si>
  <si>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</si>
  <si>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</si>
  <si>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</si>
  <si>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</si>
  <si>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</si>
  <si>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</si>
  <si>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</si>
  <si>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</si>
  <si>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</si>
  <si>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</si>
  <si>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</si>
  <si>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</si>
  <si>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</si>
  <si>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</si>
  <si>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</si>
  <si>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</si>
  <si>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</si>
  <si>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</si>
  <si>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</si>
  <si>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</si>
  <si>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</si>
  <si>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</si>
  <si>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</si>
  <si>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</si>
  <si>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</si>
  <si>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</si>
  <si>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</si>
  <si>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</si>
  <si>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</si>
  <si>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</si>
  <si>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</si>
  <si>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</si>
  <si>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</si>
  <si>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</si>
  <si>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</si>
  <si>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</si>
  <si>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</si>
  <si>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</si>
  <si>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</si>
  <si>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</si>
  <si>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</si>
  <si>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</si>
  <si>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</si>
  <si>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</si>
  <si>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</si>
  <si>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</si>
  <si>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</si>
  <si>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</si>
  <si>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</si>
  <si>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</si>
  <si>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</si>
  <si>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</si>
  <si>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</si>
  <si>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</si>
  <si>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</si>
  <si>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</si>
  <si>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</si>
  <si>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</si>
  <si>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</si>
  <si>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</si>
  <si>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</si>
  <si>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</si>
  <si>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熊本県宇城市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</si>
  <si>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</si>
  <si>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</si>
  <si>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</si>
  <si>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</si>
  <si>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</si>
  <si>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</si>
  <si>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</si>
  <si>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</si>
  <si>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</si>
  <si>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</si>
  <si>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</si>
  <si>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</si>
  <si>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</si>
  <si>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</si>
  <si>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</si>
  <si>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</si>
  <si>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</si>
  <si>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</si>
  <si>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</si>
  <si>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</si>
  <si>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</si>
  <si>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</si>
  <si>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</si>
  <si>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</si>
  <si>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</si>
  <si>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</si>
  <si>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</si>
  <si>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</si>
  <si>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</si>
  <si>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</si>
  <si>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</si>
  <si>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</si>
  <si>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</si>
  <si>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</si>
  <si>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</si>
  <si>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</si>
  <si>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</si>
  <si>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</si>
  <si>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</si>
  <si>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</si>
  <si>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</si>
  <si>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</si>
  <si>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</si>
  <si>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</si>
  <si>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</si>
  <si>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</si>
  <si>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</si>
  <si>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</si>
  <si>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</si>
  <si>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</si>
  <si>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</si>
  <si>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</si>
  <si>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</si>
  <si>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</si>
  <si>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</si>
  <si>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</si>
  <si>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</si>
  <si>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</si>
  <si>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</si>
  <si>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</si>
  <si>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</si>
  <si>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</si>
  <si>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</si>
  <si>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</si>
  <si>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</si>
  <si>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</si>
  <si>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</si>
  <si>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</si>
  <si>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</si>
  <si>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</si>
  <si>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</si>
  <si>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</si>
  <si>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</si>
  <si>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</si>
  <si>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</si>
  <si>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</si>
  <si>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</si>
  <si>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</si>
  <si>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</si>
  <si>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</si>
  <si>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</si>
  <si>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</si>
  <si>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</si>
  <si>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</si>
  <si>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</si>
  <si>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</si>
  <si>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</si>
  <si>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</si>
  <si>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</si>
  <si>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</si>
  <si>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</si>
  <si>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</si>
  <si>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</si>
  <si>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</si>
  <si>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</si>
  <si>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</si>
  <si>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</si>
  <si>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</si>
  <si>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</si>
  <si>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</si>
  <si>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</si>
  <si>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</si>
  <si>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</si>
  <si>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</si>
  <si>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</si>
  <si>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</si>
  <si>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</si>
  <si>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</si>
  <si>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</si>
  <si>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</si>
  <si>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</si>
  <si>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</si>
  <si>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</si>
  <si>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</si>
  <si>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</si>
  <si>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</si>
  <si>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</si>
  <si>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</si>
  <si>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</si>
  <si>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</si>
  <si>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</si>
  <si>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</si>
  <si>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</si>
  <si>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</si>
  <si>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</si>
  <si>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</si>
  <si>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</si>
  <si>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</si>
  <si>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</si>
  <si>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</si>
  <si>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</si>
  <si>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</si>
  <si>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</si>
  <si>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</si>
  <si>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</si>
  <si>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</si>
  <si>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</si>
  <si>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</si>
  <si>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</si>
  <si>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</si>
  <si>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</si>
  <si>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</si>
  <si>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</si>
  <si>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</si>
  <si>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</si>
  <si>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</si>
  <si>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</si>
  <si>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熊本県宇城市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</si>
  <si>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</si>
  <si>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</si>
  <si>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</si>
  <si>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</si>
  <si>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</si>
  <si>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</si>
  <si>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</si>
  <si>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</si>
  <si>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</si>
  <si>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</si>
  <si>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</si>
  <si>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</si>
  <si>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</si>
  <si>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</si>
  <si>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</si>
  <si>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</si>
  <si>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</si>
  <si>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</si>
  <si>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</si>
  <si>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</si>
  <si>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</si>
  <si>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</si>
  <si>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</si>
  <si>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</si>
  <si>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</si>
  <si>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</si>
  <si>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</si>
  <si>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</si>
  <si>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</si>
  <si>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</si>
  <si>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</si>
  <si>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</si>
  <si>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</si>
  <si>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</si>
  <si>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</si>
  <si>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</si>
  <si>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</si>
  <si>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</si>
  <si>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</si>
  <si>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市民病院事業会計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</si>
  <si>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</si>
  <si>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</si>
  <si>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</si>
  <si>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</si>
  <si>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</si>
  <si>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</si>
  <si>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</si>
  <si>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</si>
  <si>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</si>
  <si>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</si>
  <si>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</si>
  <si>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</si>
  <si>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</si>
  <si>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</si>
  <si>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</si>
  <si>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</si>
  <si>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</si>
  <si>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</si>
  <si>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</si>
  <si>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</si>
  <si>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</si>
  <si>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</si>
  <si>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</si>
  <si>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</si>
  <si>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</si>
  <si>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</si>
  <si>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</si>
  <si>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</si>
  <si>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</si>
  <si>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</si>
  <si>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</si>
  <si>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</si>
  <si>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</si>
  <si>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</si>
  <si>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</si>
  <si>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</si>
  <si>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</si>
  <si>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</si>
  <si>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</si>
  <si>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</si>
  <si>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</si>
  <si>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</si>
  <si>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</si>
  <si>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</si>
  <si>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</si>
  <si>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</si>
  <si>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</si>
  <si>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</si>
  <si>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</si>
  <si>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</si>
  <si>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</si>
  <si>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</si>
  <si>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</si>
  <si>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</si>
  <si>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</si>
  <si>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</si>
  <si>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</si>
  <si>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</si>
  <si>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</si>
  <si>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宇城市民病院事業会計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</si>
  <si>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</si>
  <si>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</si>
  <si>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</si>
  <si>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</si>
  <si>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</si>
  <si>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</si>
  <si>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</si>
  <si>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</si>
  <si>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</si>
  <si>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</si>
  <si>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</si>
  <si>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</si>
  <si>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</si>
  <si>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</si>
  <si>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</si>
  <si>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</si>
  <si>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</si>
  <si>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</si>
  <si>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</si>
  <si>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</si>
  <si>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</si>
  <si>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</si>
  <si>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</si>
  <si>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</si>
  <si>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</si>
  <si>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</si>
  <si>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</si>
  <si>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</si>
  <si>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</si>
  <si>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</si>
  <si>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</si>
  <si>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</si>
  <si>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</si>
  <si>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</si>
  <si>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</si>
  <si>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</si>
  <si>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</si>
  <si>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</si>
  <si>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</si>
  <si>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</si>
  <si>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</si>
  <si>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</si>
  <si>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</si>
  <si>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</si>
  <si>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</si>
  <si>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</si>
  <si>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</si>
  <si>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</si>
  <si>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</si>
  <si>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</si>
  <si>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</si>
  <si>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</si>
  <si>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</si>
  <si>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</si>
  <si>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</si>
  <si>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</si>
  <si>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</si>
  <si>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</si>
  <si>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</si>
  <si>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</si>
  <si>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</si>
  <si>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</si>
  <si>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</si>
  <si>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</si>
  <si>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</si>
  <si>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</si>
  <si>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</si>
  <si>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</si>
  <si>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</si>
  <si>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</si>
  <si>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</si>
  <si>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</si>
  <si>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</si>
  <si>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</si>
  <si>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</si>
  <si>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</si>
  <si>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</si>
  <si>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</si>
  <si>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</si>
  <si>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</si>
  <si>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</si>
  <si>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</si>
  <si>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2.86</t>
  </si>
  <si>
    <t>一般会計</t>
  </si>
  <si>
    <t>市民病院事業会計</t>
  </si>
  <si>
    <t>水道事業会計</t>
  </si>
  <si>
    <t>下水道事業会計</t>
  </si>
  <si>
    <t>介護保険特別会計</t>
  </si>
  <si>
    <t>国民健康保険特別会計</t>
  </si>
  <si>
    <t>奨学金特別会計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</si>
  <si>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</si>
  <si>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</si>
  <si>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</si>
  <si>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</si>
  <si>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</si>
  <si>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</si>
  <si>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</si>
  <si>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</si>
  <si>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</si>
  <si>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</si>
  <si>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熊本県市町村総合事務組合</t>
    <phoneticPr fontId="2"/>
  </si>
  <si>
    <t>上天草・宇城水道企業団</t>
    <phoneticPr fontId="2"/>
  </si>
  <si>
    <t>宇城広域連合（一般会計）</t>
    <phoneticPr fontId="2"/>
  </si>
  <si>
    <t>宇城広域連合（ふるさと市町村圏基金特別会計）</t>
    <phoneticPr fontId="2"/>
  </si>
  <si>
    <t>熊本県後期高齢者医療広域連合（一般会計）</t>
    <phoneticPr fontId="2"/>
  </si>
  <si>
    <t>熊本県後期高齢者医療広域連合（後期高齢者医療特別会計）</t>
    <phoneticPr fontId="2"/>
  </si>
  <si>
    <t>宇城市土地開発公社</t>
    <phoneticPr fontId="2"/>
  </si>
  <si>
    <t>三角町振興株式会社</t>
    <phoneticPr fontId="2"/>
  </si>
  <si>
    <t>不知火温泉有限会社</t>
    <phoneticPr fontId="2"/>
  </si>
  <si>
    <t>有限会社アグリパーク豊野</t>
    <phoneticPr fontId="2"/>
  </si>
  <si>
    <t>-</t>
    <phoneticPr fontId="2"/>
  </si>
  <si>
    <t>-</t>
    <phoneticPr fontId="2"/>
  </si>
  <si>
    <t>-</t>
    <phoneticPr fontId="2"/>
  </si>
  <si>
    <t>-</t>
    <phoneticPr fontId="2"/>
  </si>
  <si>
    <t>法適用企業</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</si>
  <si>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</si>
  <si>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</si>
  <si>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</si>
  <si>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</si>
  <si>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</si>
  <si>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</si>
  <si>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</si>
  <si>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</si>
  <si>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</si>
  <si>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</si>
  <si>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</si>
  <si>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</si>
  <si>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</si>
  <si>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と比較して高い水準にあるものの、年々減少傾向にあり、平成27年度においてはいずれも類似団体とほぼ同程度となっています。これは、毎年度の地方債の新規発行額を、その年度の元金償還額以内とし、地方債現在高を減少させてきた自主的な財政健全化の取り組みによるものであり、財政状況は確実に改善されているといえます。
　しかしながら、今後は熊本地震等の影響による地方債発行額の増額などによる比率の上昇が懸念されるため、引き続き、歳出経費の削減、基金の増資及び有利な地方債の活用により、公債費の適正化に取り組んでいく必要があります。</t>
    <rPh sb="1" eb="3">
      <t>ジッシツ</t>
    </rPh>
    <rPh sb="3" eb="6">
      <t>コウサイヒ</t>
    </rPh>
    <rPh sb="6" eb="8">
      <t>ヒリツ</t>
    </rPh>
    <rPh sb="9" eb="11">
      <t>ショウライ</t>
    </rPh>
    <rPh sb="11" eb="13">
      <t>フタン</t>
    </rPh>
    <rPh sb="13" eb="15">
      <t>ヒリツ</t>
    </rPh>
    <rPh sb="19" eb="21">
      <t>ルイジ</t>
    </rPh>
    <rPh sb="21" eb="23">
      <t>ダンタイ</t>
    </rPh>
    <rPh sb="24" eb="26">
      <t>ヒカク</t>
    </rPh>
    <rPh sb="28" eb="29">
      <t>タカ</t>
    </rPh>
    <rPh sb="30" eb="32">
      <t>スイジュン</t>
    </rPh>
    <rPh sb="39" eb="41">
      <t>ネンネン</t>
    </rPh>
    <rPh sb="41" eb="43">
      <t>ゲンショウ</t>
    </rPh>
    <rPh sb="43" eb="45">
      <t>ケイコウ</t>
    </rPh>
    <rPh sb="49" eb="51">
      <t>ヘイセイ</t>
    </rPh>
    <rPh sb="53" eb="55">
      <t>ネンド</t>
    </rPh>
    <rPh sb="64" eb="66">
      <t>ルイジ</t>
    </rPh>
    <rPh sb="66" eb="68">
      <t>ダンタイ</t>
    </rPh>
    <rPh sb="71" eb="74">
      <t>ドウテイド</t>
    </rPh>
    <rPh sb="90" eb="93">
      <t>チホウサイ</t>
    </rPh>
    <rPh sb="94" eb="96">
      <t>シンキ</t>
    </rPh>
    <rPh sb="96" eb="99">
      <t>ハッコウガク</t>
    </rPh>
    <rPh sb="103" eb="105">
      <t>ネンド</t>
    </rPh>
    <rPh sb="106" eb="108">
      <t>ガンキン</t>
    </rPh>
    <rPh sb="108" eb="110">
      <t>ショウカン</t>
    </rPh>
    <rPh sb="110" eb="111">
      <t>ガク</t>
    </rPh>
    <rPh sb="111" eb="113">
      <t>イナイ</t>
    </rPh>
    <rPh sb="116" eb="119">
      <t>チホウサイ</t>
    </rPh>
    <rPh sb="119" eb="121">
      <t>ゲンザイ</t>
    </rPh>
    <rPh sb="121" eb="122">
      <t>ダカ</t>
    </rPh>
    <rPh sb="123" eb="125">
      <t>ゲンショウ</t>
    </rPh>
    <rPh sb="130" eb="133">
      <t>ジシュテキ</t>
    </rPh>
    <rPh sb="134" eb="136">
      <t>ザイセイ</t>
    </rPh>
    <rPh sb="136" eb="139">
      <t>ケンゼンカ</t>
    </rPh>
    <rPh sb="140" eb="141">
      <t>ト</t>
    </rPh>
    <rPh sb="142" eb="143">
      <t>ク</t>
    </rPh>
    <rPh sb="153" eb="155">
      <t>ザイセイ</t>
    </rPh>
    <rPh sb="155" eb="157">
      <t>ジョウキョウ</t>
    </rPh>
    <rPh sb="158" eb="160">
      <t>カクジツ</t>
    </rPh>
    <rPh sb="161" eb="163">
      <t>カイゼン</t>
    </rPh>
    <rPh sb="183" eb="185">
      <t>コンゴ</t>
    </rPh>
    <rPh sb="186" eb="188">
      <t>クマモト</t>
    </rPh>
    <rPh sb="188" eb="190">
      <t>ジシン</t>
    </rPh>
    <rPh sb="190" eb="191">
      <t>トウ</t>
    </rPh>
    <rPh sb="192" eb="194">
      <t>エイキョウ</t>
    </rPh>
    <rPh sb="197" eb="200">
      <t>チホウサイ</t>
    </rPh>
    <rPh sb="200" eb="203">
      <t>ハッコウガク</t>
    </rPh>
    <rPh sb="204" eb="206">
      <t>ゾウガク</t>
    </rPh>
    <rPh sb="211" eb="213">
      <t>ヒリツ</t>
    </rPh>
    <rPh sb="214" eb="216">
      <t>ジョウショウ</t>
    </rPh>
    <rPh sb="217" eb="219">
      <t>ケネン</t>
    </rPh>
    <rPh sb="225" eb="226">
      <t>ヒ</t>
    </rPh>
    <rPh sb="227" eb="228">
      <t>ツヅ</t>
    </rPh>
    <rPh sb="230" eb="232">
      <t>サイシュツ</t>
    </rPh>
    <rPh sb="232" eb="234">
      <t>ケイヒ</t>
    </rPh>
    <rPh sb="235" eb="237">
      <t>サクゲン</t>
    </rPh>
    <rPh sb="238" eb="240">
      <t>キキン</t>
    </rPh>
    <rPh sb="241" eb="243">
      <t>ゾウシ</t>
    </rPh>
    <rPh sb="243" eb="244">
      <t>オヨ</t>
    </rPh>
    <rPh sb="245" eb="247">
      <t>ユウリ</t>
    </rPh>
    <rPh sb="248" eb="251">
      <t>チホウサイ</t>
    </rPh>
    <rPh sb="252" eb="254">
      <t>カツヨウ</t>
    </rPh>
    <rPh sb="258" eb="261">
      <t>コウサイヒ</t>
    </rPh>
    <rPh sb="262" eb="265">
      <t>テキセイカ</t>
    </rPh>
    <rPh sb="266" eb="267">
      <t>ト</t>
    </rPh>
    <rPh sb="268" eb="269">
      <t>ク</t>
    </rPh>
    <rPh sb="273" eb="2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</si>
</sst>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4387-4008-8CDE-BFE63F0123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41841</c:v>
                </c:pt>
                <c:pt idx="1">
                  <c:v>61674</c:v>
                </c:pt>
                <c:pt idx="2">
                  <c:v>74408</c:v>
                </c:pt>
                <c:pt idx="3">
                  <c:v>53780</c:v>
                </c:pt>
                <c:pt idx="4">
                  <c:v>49274</c:v>
                </c:pt>
              </c:numCache>
            </c:numRef>
          </c:val>
          <c:smooth val="0"/>
          <c:extLst>
            <c:ext xmlns:c16="http://schemas.microsoft.com/office/drawing/2014/chart" uri="{C3380CC4-5D6E-409C-BE32-E72D297353CC}">
              <c16:uniqueId val="{00000001-4387-4008-8CDE-BFE63F012338}"/>
            </c:ext>
          </c:extLst>
        </c:ser>
        <c:dLbls>
          <c:showLegendKey val="0"/>
          <c:showVal val="0"/>
          <c:showCatName val="0"/>
          <c:showSerName val="0"/>
          <c:showPercent val="0"/>
          <c:showBubbleSize val="0"/>
        </c:dLbls>
        <c:marker val="1"/>
        <c:smooth val="0"/>
        <c:axId val="101287808"/>
        <c:axId val="101302272"/>
      </c:lineChart>
      <c:catAx>
        <c:axId val="10128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02272"/>
        <c:crosses val="autoZero"/>
        <c:auto val="1"/>
        <c:lblAlgn val="ctr"/>
        <c:lblOffset val="100"/>
        <c:tickLblSkip val="1"/>
        <c:tickMarkSkip val="1"/>
        <c:noMultiLvlLbl val="0"/>
      </c:catAx>
      <c:valAx>
        <c:axId val="1013022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8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5.44</c:v>
                </c:pt>
                <c:pt idx="1">
                  <c:v>5.51</c:v>
                </c:pt>
                <c:pt idx="2">
                  <c:v>5.66</c:v>
                </c:pt>
                <c:pt idx="3">
                  <c:v>7.56</c:v>
                </c:pt>
                <c:pt idx="4">
                  <c:v>7.98</c:v>
                </c:pt>
              </c:numCache>
            </c:numRef>
          </c:val>
          <c:extLst>
            <c:ext xmlns:c16="http://schemas.microsoft.com/office/drawing/2014/chart" uri="{C3380CC4-5D6E-409C-BE32-E72D297353CC}">
              <c16:uniqueId val="{00000000-322A-405C-A388-D14E51C19A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23.96</c:v>
                </c:pt>
                <c:pt idx="1">
                  <c:v>29.65</c:v>
                </c:pt>
                <c:pt idx="2">
                  <c:v>38.11</c:v>
                </c:pt>
                <c:pt idx="3">
                  <c:v>36.35</c:v>
                </c:pt>
                <c:pt idx="4">
                  <c:v>43.03</c:v>
                </c:pt>
              </c:numCache>
            </c:numRef>
          </c:val>
          <c:extLst>
            <c:ext xmlns:c16="http://schemas.microsoft.com/office/drawing/2014/chart" uri="{C3380CC4-5D6E-409C-BE32-E72D297353CC}">
              <c16:uniqueId val="{00000001-322A-405C-A388-D14E51C19A60}"/>
            </c:ext>
          </c:extLst>
        </c:ser>
        <c:dLbls>
          <c:showLegendKey val="0"/>
          <c:showVal val="0"/>
          <c:showCatName val="0"/>
          <c:showSerName val="0"/>
          <c:showPercent val="0"/>
          <c:showBubbleSize val="0"/>
        </c:dLbls>
        <c:gapWidth val="250"/>
        <c:overlap val="100"/>
        <c:axId val="108541440"/>
        <c:axId val="10854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4.41</c:v>
                </c:pt>
                <c:pt idx="1">
                  <c:v>2.78</c:v>
                </c:pt>
                <c:pt idx="2">
                  <c:v>5.89</c:v>
                </c:pt>
                <c:pt idx="3">
                  <c:v>-2.86</c:v>
                </c:pt>
                <c:pt idx="4">
                  <c:v>4.47</c:v>
                </c:pt>
              </c:numCache>
            </c:numRef>
          </c:val>
          <c:smooth val="0"/>
          <c:extLst>
            <c:ext xmlns:c16="http://schemas.microsoft.com/office/drawing/2014/chart" uri="{C3380CC4-5D6E-409C-BE32-E72D297353CC}">
              <c16:uniqueId val="{00000002-322A-405C-A388-D14E51C19A60}"/>
            </c:ext>
          </c:extLst>
        </c:ser>
        <c:dLbls>
          <c:showLegendKey val="0"/>
          <c:showVal val="0"/>
          <c:showCatName val="0"/>
          <c:showSerName val="0"/>
          <c:showPercent val="0"/>
          <c:showBubbleSize val="0"/>
        </c:dLbls>
        <c:marker val="1"/>
        <c:smooth val="0"/>
        <c:axId val="108541440"/>
        <c:axId val="108543360"/>
      </c:lineChart>
      <c:catAx>
        <c:axId val="1085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43360"/>
        <c:crosses val="autoZero"/>
        <c:auto val="1"/>
        <c:lblAlgn val="ctr"/>
        <c:lblOffset val="100"/>
        <c:tickLblSkip val="1"/>
        <c:tickMarkSkip val="1"/>
        <c:noMultiLvlLbl val="0"/>
      </c:catAx>
      <c:valAx>
        <c:axId val="10854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4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0.06</c:v>
                </c:pt>
                <c:pt idx="4">
                  <c:v>#N/A</c:v>
                </c:pt>
                <c:pt idx="5">
                  <c:v>0.08</c:v>
                </c:pt>
                <c:pt idx="6">
                  <c:v>#N/A</c:v>
                </c:pt>
                <c:pt idx="7">
                  <c:v>0.04</c:v>
                </c:pt>
                <c:pt idx="8">
                  <c:v>#N/A</c:v>
                </c:pt>
                <c:pt idx="9">
                  <c:v>0.01</c:v>
                </c:pt>
              </c:numCache>
            </c:numRef>
          </c:val>
          <c:extLst>
            <c:ext xmlns:c16="http://schemas.microsoft.com/office/drawing/2014/chart" uri="{C3380CC4-5D6E-409C-BE32-E72D297353CC}">
              <c16:uniqueId val="{00000000-527B-4B00-9AB7-6C3963585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7B-4B00-9AB7-6C396358533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527B-4B00-9AB7-6C3963585331}"/>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3-527B-4B00-9AB7-6C396358533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1.98</c:v>
                </c:pt>
                <c:pt idx="2">
                  <c:v>#N/A</c:v>
                </c:pt>
                <c:pt idx="3">
                  <c:v>0.2</c:v>
                </c:pt>
                <c:pt idx="4">
                  <c:v>#N/A</c:v>
                </c:pt>
                <c:pt idx="5">
                  <c:v>0.51</c:v>
                </c:pt>
                <c:pt idx="6">
                  <c:v>#N/A</c:v>
                </c:pt>
                <c:pt idx="7">
                  <c:v>0.77</c:v>
                </c:pt>
                <c:pt idx="8">
                  <c:v>#N/A</c:v>
                </c:pt>
                <c:pt idx="9">
                  <c:v>0.56000000000000005</c:v>
                </c:pt>
              </c:numCache>
            </c:numRef>
          </c:val>
          <c:extLst>
            <c:ext xmlns:c16="http://schemas.microsoft.com/office/drawing/2014/chart" uri="{C3380CC4-5D6E-409C-BE32-E72D297353CC}">
              <c16:uniqueId val="{00000004-527B-4B00-9AB7-6C396358533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0.57999999999999996</c:v>
                </c:pt>
                <c:pt idx="4">
                  <c:v>#N/A</c:v>
                </c:pt>
                <c:pt idx="5">
                  <c:v>0.7</c:v>
                </c:pt>
                <c:pt idx="6">
                  <c:v>#N/A</c:v>
                </c:pt>
                <c:pt idx="7">
                  <c:v>1.1599999999999999</c:v>
                </c:pt>
                <c:pt idx="8">
                  <c:v>#N/A</c:v>
                </c:pt>
                <c:pt idx="9">
                  <c:v>1.62</c:v>
                </c:pt>
              </c:numCache>
            </c:numRef>
          </c:val>
          <c:extLst>
            <c:ext xmlns:c16="http://schemas.microsoft.com/office/drawing/2014/chart" uri="{C3380CC4-5D6E-409C-BE32-E72D297353CC}">
              <c16:uniqueId val="{00000005-527B-4B00-9AB7-6C396358533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1.82</c:v>
                </c:pt>
                <c:pt idx="2">
                  <c:v>#N/A</c:v>
                </c:pt>
                <c:pt idx="3">
                  <c:v>2.1800000000000002</c:v>
                </c:pt>
                <c:pt idx="4">
                  <c:v>#N/A</c:v>
                </c:pt>
                <c:pt idx="5">
                  <c:v>2.13</c:v>
                </c:pt>
                <c:pt idx="6">
                  <c:v>#N/A</c:v>
                </c:pt>
                <c:pt idx="7">
                  <c:v>2.41</c:v>
                </c:pt>
                <c:pt idx="8">
                  <c:v>#N/A</c:v>
                </c:pt>
                <c:pt idx="9">
                  <c:v>2.35</c:v>
                </c:pt>
              </c:numCache>
            </c:numRef>
          </c:val>
          <c:extLst>
            <c:ext xmlns:c16="http://schemas.microsoft.com/office/drawing/2014/chart" uri="{C3380CC4-5D6E-409C-BE32-E72D297353CC}">
              <c16:uniqueId val="{00000006-527B-4B00-9AB7-6C396358533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2.2999999999999998</c:v>
                </c:pt>
                <c:pt idx="2">
                  <c:v>#N/A</c:v>
                </c:pt>
                <c:pt idx="3">
                  <c:v>1.98</c:v>
                </c:pt>
                <c:pt idx="4">
                  <c:v>#N/A</c:v>
                </c:pt>
                <c:pt idx="5">
                  <c:v>1.98</c:v>
                </c:pt>
                <c:pt idx="6">
                  <c:v>#N/A</c:v>
                </c:pt>
                <c:pt idx="7">
                  <c:v>2.61</c:v>
                </c:pt>
                <c:pt idx="8">
                  <c:v>#N/A</c:v>
                </c:pt>
                <c:pt idx="9">
                  <c:v>2.63</c:v>
                </c:pt>
              </c:numCache>
            </c:numRef>
          </c:val>
          <c:extLst>
            <c:ext xmlns:c16="http://schemas.microsoft.com/office/drawing/2014/chart" uri="{C3380CC4-5D6E-409C-BE32-E72D297353CC}">
              <c16:uniqueId val="{00000007-527B-4B00-9AB7-6C3963585331}"/>
            </c:ext>
          </c:extLst>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1.74</c:v>
                </c:pt>
                <c:pt idx="2">
                  <c:v>#N/A</c:v>
                </c:pt>
                <c:pt idx="3">
                  <c:v>1.81</c:v>
                </c:pt>
                <c:pt idx="4">
                  <c:v>#N/A</c:v>
                </c:pt>
                <c:pt idx="5">
                  <c:v>1.91</c:v>
                </c:pt>
                <c:pt idx="6">
                  <c:v>#N/A</c:v>
                </c:pt>
                <c:pt idx="7">
                  <c:v>2.36</c:v>
                </c:pt>
                <c:pt idx="8">
                  <c:v>#N/A</c:v>
                </c:pt>
                <c:pt idx="9">
                  <c:v>2.77</c:v>
                </c:pt>
              </c:numCache>
            </c:numRef>
          </c:val>
          <c:extLst>
            <c:ext xmlns:c16="http://schemas.microsoft.com/office/drawing/2014/chart" uri="{C3380CC4-5D6E-409C-BE32-E72D297353CC}">
              <c16:uniqueId val="{00000008-527B-4B00-9AB7-6C39635853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5.43</c:v>
                </c:pt>
                <c:pt idx="2">
                  <c:v>#N/A</c:v>
                </c:pt>
                <c:pt idx="3">
                  <c:v>5.49</c:v>
                </c:pt>
                <c:pt idx="4">
                  <c:v>#N/A</c:v>
                </c:pt>
                <c:pt idx="5">
                  <c:v>5.65</c:v>
                </c:pt>
                <c:pt idx="6">
                  <c:v>#N/A</c:v>
                </c:pt>
                <c:pt idx="7">
                  <c:v>7.53</c:v>
                </c:pt>
                <c:pt idx="8">
                  <c:v>#N/A</c:v>
                </c:pt>
                <c:pt idx="9">
                  <c:v>7.95</c:v>
                </c:pt>
              </c:numCache>
            </c:numRef>
          </c:val>
          <c:extLst>
            <c:ext xmlns:c16="http://schemas.microsoft.com/office/drawing/2014/chart" uri="{C3380CC4-5D6E-409C-BE32-E72D297353CC}">
              <c16:uniqueId val="{00000009-527B-4B00-9AB7-6C3963585331}"/>
            </c:ext>
          </c:extLst>
        </c:ser>
        <c:dLbls>
          <c:showLegendKey val="0"/>
          <c:showVal val="0"/>
          <c:showCatName val="0"/>
          <c:showSerName val="0"/>
          <c:showPercent val="0"/>
          <c:showBubbleSize val="0"/>
        </c:dLbls>
        <c:gapWidth val="150"/>
        <c:overlap val="100"/>
        <c:axId val="108907904"/>
        <c:axId val="108909696"/>
      </c:barChart>
      <c:catAx>
        <c:axId val="10890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09696"/>
        <c:crosses val="autoZero"/>
        <c:auto val="1"/>
        <c:lblAlgn val="ctr"/>
        <c:lblOffset val="100"/>
        <c:tickLblSkip val="1"/>
        <c:tickMarkSkip val="1"/>
        <c:noMultiLvlLbl val="0"/>
      </c:catAx>
      <c:valAx>
        <c:axId val="10890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0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3070</c:v>
                </c:pt>
                <c:pt idx="5">
                  <c:v>3051</c:v>
                </c:pt>
                <c:pt idx="8">
                  <c:v>2987</c:v>
                </c:pt>
                <c:pt idx="11">
                  <c:v>3110</c:v>
                </c:pt>
                <c:pt idx="14">
                  <c:v>3608</c:v>
                </c:pt>
              </c:numCache>
            </c:numRef>
          </c:val>
          <c:extLst>
            <c:ext xmlns:c16="http://schemas.microsoft.com/office/drawing/2014/chart" uri="{C3380CC4-5D6E-409C-BE32-E72D297353CC}">
              <c16:uniqueId val="{00000000-5144-4BB2-8FF2-3E58D645A8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44-4BB2-8FF2-3E58D645A8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60</c:v>
                </c:pt>
                <c:pt idx="3">
                  <c:v>55</c:v>
                </c:pt>
                <c:pt idx="6">
                  <c:v>53</c:v>
                </c:pt>
                <c:pt idx="9">
                  <c:v>232</c:v>
                </c:pt>
                <c:pt idx="12">
                  <c:v>7</c:v>
                </c:pt>
              </c:numCache>
            </c:numRef>
          </c:val>
          <c:extLst>
            <c:ext xmlns:c16="http://schemas.microsoft.com/office/drawing/2014/chart" uri="{C3380CC4-5D6E-409C-BE32-E72D297353CC}">
              <c16:uniqueId val="{00000002-5144-4BB2-8FF2-3E58D645A8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469</c:v>
                </c:pt>
                <c:pt idx="3">
                  <c:v>239</c:v>
                </c:pt>
                <c:pt idx="6">
                  <c:v>69</c:v>
                </c:pt>
                <c:pt idx="9">
                  <c:v>96</c:v>
                </c:pt>
                <c:pt idx="12">
                  <c:v>107</c:v>
                </c:pt>
              </c:numCache>
            </c:numRef>
          </c:val>
          <c:extLst>
            <c:ext xmlns:c16="http://schemas.microsoft.com/office/drawing/2014/chart" uri="{C3380CC4-5D6E-409C-BE32-E72D297353CC}">
              <c16:uniqueId val="{00000003-5144-4BB2-8FF2-3E58D645A8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1066</c:v>
                </c:pt>
                <c:pt idx="3">
                  <c:v>1036</c:v>
                </c:pt>
                <c:pt idx="6">
                  <c:v>936</c:v>
                </c:pt>
                <c:pt idx="9">
                  <c:v>910</c:v>
                </c:pt>
                <c:pt idx="12">
                  <c:v>874</c:v>
                </c:pt>
              </c:numCache>
            </c:numRef>
          </c:val>
          <c:extLst>
            <c:ext xmlns:c16="http://schemas.microsoft.com/office/drawing/2014/chart" uri="{C3380CC4-5D6E-409C-BE32-E72D297353CC}">
              <c16:uniqueId val="{00000004-5144-4BB2-8FF2-3E58D645A8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44-4BB2-8FF2-3E58D645A8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44-4BB2-8FF2-3E58D645A8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3711</c:v>
                </c:pt>
                <c:pt idx="3">
                  <c:v>3688</c:v>
                </c:pt>
                <c:pt idx="6">
                  <c:v>3643</c:v>
                </c:pt>
                <c:pt idx="9">
                  <c:v>3674</c:v>
                </c:pt>
                <c:pt idx="12">
                  <c:v>4407</c:v>
                </c:pt>
              </c:numCache>
            </c:numRef>
          </c:val>
          <c:extLst>
            <c:ext xmlns:c16="http://schemas.microsoft.com/office/drawing/2014/chart" uri="{C3380CC4-5D6E-409C-BE32-E72D297353CC}">
              <c16:uniqueId val="{00000007-5144-4BB2-8FF2-3E58D645A83B}"/>
            </c:ext>
          </c:extLst>
        </c:ser>
        <c:dLbls>
          <c:showLegendKey val="0"/>
          <c:showVal val="0"/>
          <c:showCatName val="0"/>
          <c:showSerName val="0"/>
          <c:showPercent val="0"/>
          <c:showBubbleSize val="0"/>
        </c:dLbls>
        <c:gapWidth val="100"/>
        <c:overlap val="100"/>
        <c:axId val="92036096"/>
        <c:axId val="9203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2236</c:v>
                </c:pt>
                <c:pt idx="2">
                  <c:v>#N/A</c:v>
                </c:pt>
                <c:pt idx="3">
                  <c:v>#N/A</c:v>
                </c:pt>
                <c:pt idx="4">
                  <c:v>1967</c:v>
                </c:pt>
                <c:pt idx="5">
                  <c:v>#N/A</c:v>
                </c:pt>
                <c:pt idx="6">
                  <c:v>#N/A</c:v>
                </c:pt>
                <c:pt idx="7">
                  <c:v>1714</c:v>
                </c:pt>
                <c:pt idx="8">
                  <c:v>#N/A</c:v>
                </c:pt>
                <c:pt idx="9">
                  <c:v>#N/A</c:v>
                </c:pt>
                <c:pt idx="10">
                  <c:v>1802</c:v>
                </c:pt>
                <c:pt idx="11">
                  <c:v>#N/A</c:v>
                </c:pt>
                <c:pt idx="12">
                  <c:v>#N/A</c:v>
                </c:pt>
                <c:pt idx="13">
                  <c:v>1787</c:v>
                </c:pt>
                <c:pt idx="14">
                  <c:v>#N/A</c:v>
                </c:pt>
              </c:numCache>
            </c:numRef>
          </c:val>
          <c:smooth val="0"/>
          <c:extLst>
            <c:ext xmlns:c16="http://schemas.microsoft.com/office/drawing/2014/chart" uri="{C3380CC4-5D6E-409C-BE32-E72D297353CC}">
              <c16:uniqueId val="{00000008-5144-4BB2-8FF2-3E58D645A83B}"/>
            </c:ext>
          </c:extLst>
        </c:ser>
        <c:dLbls>
          <c:showLegendKey val="0"/>
          <c:showVal val="0"/>
          <c:showCatName val="0"/>
          <c:showSerName val="0"/>
          <c:showPercent val="0"/>
          <c:showBubbleSize val="0"/>
        </c:dLbls>
        <c:marker val="1"/>
        <c:smooth val="0"/>
        <c:axId val="92036096"/>
        <c:axId val="92038272"/>
      </c:lineChart>
      <c:catAx>
        <c:axId val="920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38272"/>
        <c:crosses val="autoZero"/>
        <c:auto val="1"/>
        <c:lblAlgn val="ctr"/>
        <c:lblOffset val="100"/>
        <c:tickLblSkip val="1"/>
        <c:tickMarkSkip val="1"/>
        <c:noMultiLvlLbl val="0"/>
      </c:catAx>
      <c:valAx>
        <c:axId val="920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30360</c:v>
                </c:pt>
                <c:pt idx="5">
                  <c:v>30199</c:v>
                </c:pt>
                <c:pt idx="8">
                  <c:v>30097</c:v>
                </c:pt>
                <c:pt idx="11">
                  <c:v>31392</c:v>
                </c:pt>
                <c:pt idx="14">
                  <c:v>30325</c:v>
                </c:pt>
              </c:numCache>
            </c:numRef>
          </c:val>
          <c:extLst>
            <c:ext xmlns:c16="http://schemas.microsoft.com/office/drawing/2014/chart" uri="{C3380CC4-5D6E-409C-BE32-E72D297353CC}">
              <c16:uniqueId val="{00000000-A396-4B82-B8FE-6482F1818F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c:v>
                </c:pt>
                <c:pt idx="5">
                  <c:v>57</c:v>
                </c:pt>
                <c:pt idx="8">
                  <c:v>37</c:v>
                </c:pt>
                <c:pt idx="11">
                  <c:v>7</c:v>
                </c:pt>
                <c:pt idx="14">
                  <c:v>5</c:v>
                </c:pt>
              </c:numCache>
            </c:numRef>
          </c:val>
          <c:extLst>
            <c:ext xmlns:c16="http://schemas.microsoft.com/office/drawing/2014/chart" uri="{C3380CC4-5D6E-409C-BE32-E72D297353CC}">
              <c16:uniqueId val="{00000001-A396-4B82-B8FE-6482F1818F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5645</c:v>
                </c:pt>
                <c:pt idx="5">
                  <c:v>6805</c:v>
                </c:pt>
                <c:pt idx="8">
                  <c:v>8197</c:v>
                </c:pt>
                <c:pt idx="11">
                  <c:v>8760</c:v>
                </c:pt>
                <c:pt idx="14">
                  <c:v>10021</c:v>
                </c:pt>
              </c:numCache>
            </c:numRef>
          </c:val>
          <c:extLst>
            <c:ext xmlns:c16="http://schemas.microsoft.com/office/drawing/2014/chart" uri="{C3380CC4-5D6E-409C-BE32-E72D297353CC}">
              <c16:uniqueId val="{00000002-A396-4B82-B8FE-6482F1818F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96-4B82-B8FE-6482F1818F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6-4B82-B8FE-6482F1818F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6-4B82-B8FE-6482F1818F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5222</c:v>
                </c:pt>
                <c:pt idx="3">
                  <c:v>5123</c:v>
                </c:pt>
                <c:pt idx="6">
                  <c:v>4946</c:v>
                </c:pt>
                <c:pt idx="9">
                  <c:v>4569</c:v>
                </c:pt>
                <c:pt idx="12">
                  <c:v>4271</c:v>
                </c:pt>
              </c:numCache>
            </c:numRef>
          </c:val>
          <c:extLst>
            <c:ext xmlns:c16="http://schemas.microsoft.com/office/drawing/2014/chart" uri="{C3380CC4-5D6E-409C-BE32-E72D297353CC}">
              <c16:uniqueId val="{00000006-A396-4B82-B8FE-6482F1818F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813</c:v>
                </c:pt>
                <c:pt idx="3">
                  <c:v>599</c:v>
                </c:pt>
                <c:pt idx="6">
                  <c:v>757</c:v>
                </c:pt>
                <c:pt idx="9">
                  <c:v>697</c:v>
                </c:pt>
                <c:pt idx="12">
                  <c:v>690</c:v>
                </c:pt>
              </c:numCache>
            </c:numRef>
          </c:val>
          <c:extLst>
            <c:ext xmlns:c16="http://schemas.microsoft.com/office/drawing/2014/chart" uri="{C3380CC4-5D6E-409C-BE32-E72D297353CC}">
              <c16:uniqueId val="{00000007-A396-4B82-B8FE-6482F1818F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12691</c:v>
                </c:pt>
                <c:pt idx="3">
                  <c:v>11870</c:v>
                </c:pt>
                <c:pt idx="6">
                  <c:v>10834</c:v>
                </c:pt>
                <c:pt idx="9">
                  <c:v>10106</c:v>
                </c:pt>
                <c:pt idx="12">
                  <c:v>9627</c:v>
                </c:pt>
              </c:numCache>
            </c:numRef>
          </c:val>
          <c:extLst>
            <c:ext xmlns:c16="http://schemas.microsoft.com/office/drawing/2014/chart" uri="{C3380CC4-5D6E-409C-BE32-E72D297353CC}">
              <c16:uniqueId val="{00000008-A396-4B82-B8FE-6482F1818F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429</c:v>
                </c:pt>
                <c:pt idx="3">
                  <c:v>373</c:v>
                </c:pt>
                <c:pt idx="6">
                  <c:v>316</c:v>
                </c:pt>
                <c:pt idx="9">
                  <c:v>86</c:v>
                </c:pt>
                <c:pt idx="12">
                  <c:v>75</c:v>
                </c:pt>
              </c:numCache>
            </c:numRef>
          </c:val>
          <c:extLst>
            <c:ext xmlns:c16="http://schemas.microsoft.com/office/drawing/2014/chart" uri="{C3380CC4-5D6E-409C-BE32-E72D297353CC}">
              <c16:uniqueId val="{00000009-A396-4B82-B8FE-6482F1818F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32452</c:v>
                </c:pt>
                <c:pt idx="3">
                  <c:v>31898</c:v>
                </c:pt>
                <c:pt idx="6">
                  <c:v>31427</c:v>
                </c:pt>
                <c:pt idx="9">
                  <c:v>33372</c:v>
                </c:pt>
                <c:pt idx="12">
                  <c:v>31772</c:v>
                </c:pt>
              </c:numCache>
            </c:numRef>
          </c:val>
          <c:extLst>
            <c:ext xmlns:c16="http://schemas.microsoft.com/office/drawing/2014/chart" uri="{C3380CC4-5D6E-409C-BE32-E72D297353CC}">
              <c16:uniqueId val="{0000000A-A396-4B82-B8FE-6482F1818FB1}"/>
            </c:ext>
          </c:extLst>
        </c:ser>
        <c:dLbls>
          <c:showLegendKey val="0"/>
          <c:showVal val="0"/>
          <c:showCatName val="0"/>
          <c:showSerName val="0"/>
          <c:showPercent val="0"/>
          <c:showBubbleSize val="0"/>
        </c:dLbls>
        <c:gapWidth val="100"/>
        <c:overlap val="100"/>
        <c:axId val="84604032"/>
        <c:axId val="8460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15530</c:v>
                </c:pt>
                <c:pt idx="2">
                  <c:v>#N/A</c:v>
                </c:pt>
                <c:pt idx="3">
                  <c:v>#N/A</c:v>
                </c:pt>
                <c:pt idx="4">
                  <c:v>12804</c:v>
                </c:pt>
                <c:pt idx="5">
                  <c:v>#N/A</c:v>
                </c:pt>
                <c:pt idx="6">
                  <c:v>#N/A</c:v>
                </c:pt>
                <c:pt idx="7">
                  <c:v>9948</c:v>
                </c:pt>
                <c:pt idx="8">
                  <c:v>#N/A</c:v>
                </c:pt>
                <c:pt idx="9">
                  <c:v>#N/A</c:v>
                </c:pt>
                <c:pt idx="10">
                  <c:v>8671</c:v>
                </c:pt>
                <c:pt idx="11">
                  <c:v>#N/A</c:v>
                </c:pt>
                <c:pt idx="12">
                  <c:v>#N/A</c:v>
                </c:pt>
                <c:pt idx="13">
                  <c:v>6084</c:v>
                </c:pt>
                <c:pt idx="14">
                  <c:v>#N/A</c:v>
                </c:pt>
              </c:numCache>
            </c:numRef>
          </c:val>
          <c:smooth val="0"/>
          <c:extLst>
            <c:ext xmlns:c16="http://schemas.microsoft.com/office/drawing/2014/chart" uri="{C3380CC4-5D6E-409C-BE32-E72D297353CC}">
              <c16:uniqueId val="{0000000B-A396-4B82-B8FE-6482F1818FB1}"/>
            </c:ext>
          </c:extLst>
        </c:ser>
        <c:dLbls>
          <c:showLegendKey val="0"/>
          <c:showVal val="0"/>
          <c:showCatName val="0"/>
          <c:showSerName val="0"/>
          <c:showPercent val="0"/>
          <c:showBubbleSize val="0"/>
        </c:dLbls>
        <c:marker val="1"/>
        <c:smooth val="0"/>
        <c:axId val="84604032"/>
        <c:axId val="84605952"/>
      </c:lineChart>
      <c:catAx>
        <c:axId val="846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605952"/>
        <c:crosses val="autoZero"/>
        <c:auto val="1"/>
        <c:lblAlgn val="ctr"/>
        <c:lblOffset val="100"/>
        <c:tickLblSkip val="1"/>
        <c:tickMarkSkip val="1"/>
        <c:noMultiLvlLbl val="0"/>
      </c:catAx>
      <c:valAx>
        <c:axId val="8460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{C1CE23D2-E192-4520-AA62-45564F950249}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B3C-447E-A4A0-1969B0950A7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{DF64FD82-287E-4271-9C4E-122090666394}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B3C-447E-A4A0-1969B0950A7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{5A9D5ADD-2409-4D2C-874B-8E613A6D360B}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B3C-447E-A4A0-1969B0950A7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{29C3B213-4405-43A4-BD60-D4246675030E}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B3C-447E-A4A0-1969B0950A7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{D3A217EA-EB5E-4E8D-92A6-F577A4F589F6}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B3C-447E-A4A0-1969B0950A7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B3C-447E-A4A0-1969B0950A7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{1F7BCD0C-5E33-4B77-B5BF-1F449124EEEB}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B3C-447E-A4A0-1969B0950A7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{7502157D-ED39-4B47-82C0-90121C22B343}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B3C-447E-A4A0-1969B0950A7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{B00AFC08-C2C2-4D7E-B105-5C6F226125DC}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B3C-447E-A4A0-1969B0950A7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{84D70515-35C4-41E9-9F13-6742101AB268}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B3C-447E-A4A0-1969B0950A7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{A6B0F9B7-CBC7-4EA2-A2D3-C565C6872B11}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B3C-447E-A4A0-1969B0950A7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B3C-447E-A4A0-1969B0950A77}"/>
            </c:ext>
          </c:extLst>
        </c:ser>
        <c:dLbls>
          <c:showLegendKey val="0"/>
          <c:showVal val="0"/>
          <c:showCatName val="0"/>
          <c:showSerName val="0"/>
          <c:showPercent val="0"/>
          <c:showBubbleSize val="0"/>
        </c:dLbls>
        <c:axId val="90809472"/>
        <c:axId val="90811392"/>
      </c:scatterChart>
      <c:valAx>
        <c:axId val="90809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11392"/>
        <c:crosses val="autoZero"/>
        <c:crossBetween val="midCat"/>
      </c:valAx>
      <c:valAx>
        <c:axId val="90811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0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{A8C5400E-05C6-4D95-B899-790CC99E9690}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445-4BA9-924F-C3C9A3499C7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{E26F5C42-D419-442C-A778-8322BF4E075F}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445-4BA9-924F-C3C9A3499C7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{7EB1CDBB-40D3-45C4-AD5C-3285C5386AD4}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445-4BA9-924F-C3C9A3499C7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{B8326915-04C1-42C5-BEE4-41AA94377B6D}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445-4BA9-924F-C3C9A3499C7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{8DCF68A0-148E-4025-8982-A9C713A42932}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445-4BA9-924F-C3C9A3499C7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14.6</c:v>
                </c:pt>
                <c:pt idx="2">
                  <c:v>13.1</c:v>
                </c:pt>
                <c:pt idx="3">
                  <c:v>12.2</c:v>
                </c:pt>
                <c:pt idx="4">
                  <c:v>11.9</c:v>
                </c:pt>
              </c:numCache>
            </c:numRef>
          </c:xVal>
          <c:yVal>
            <c:numRef>
              <c:f>公会計指標分析・財政指標組合せ分析表!$K$73:$O$73</c:f>
              <c:numCache>
                <c:formatCode>#,##0.0;"▲ "#,##0.0</c:formatCode>
                <c:ptCount val="5"/>
                <c:pt idx="0">
                  <c:v>103.3</c:v>
                </c:pt>
                <c:pt idx="1">
                  <c:v>85.9</c:v>
                </c:pt>
                <c:pt idx="2">
                  <c:v>66.400000000000006</c:v>
                </c:pt>
                <c:pt idx="3">
                  <c:v>58.6</c:v>
                </c:pt>
                <c:pt idx="4">
                  <c:v>41.3</c:v>
                </c:pt>
              </c:numCache>
            </c:numRef>
          </c:yVal>
          <c:smooth val="0"/>
          <c:extLst>
            <c:ext xmlns:c16="http://schemas.microsoft.com/office/drawing/2014/chart" uri="{C3380CC4-5D6E-409C-BE32-E72D297353CC}">
              <c16:uniqueId val="{00000005-4445-4BA9-924F-C3C9A3499C7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{BA22574A-C288-44C8-87B3-89F7D80DE00C}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445-4BA9-924F-C3C9A3499C7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{1F4E2BA1-63AE-4396-AC01-8C0451DC1499}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445-4BA9-924F-C3C9A3499C7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{2106C1C5-EBB4-4580-8D0A-72719D23F4C3}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445-4BA9-924F-C3C9A3499C7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{229A79D4-2823-4D91-98AC-31DC336EFD8D}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445-4BA9-924F-C3C9A3499C7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{76ECB24C-6FCC-4339-8039-727AEE9C73F0}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445-4BA9-924F-C3C9A3499C7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c:ext xmlns:c16="http://schemas.microsoft.com/office/drawing/2014/chart" uri="{C3380CC4-5D6E-409C-BE32-E72D297353CC}">
              <c16:uniqueId val="{0000000B-4445-4BA9-924F-C3C9A3499C7C}"/>
            </c:ext>
          </c:extLst>
        </c:ser>
        <c:dLbls>
          <c:showLegendKey val="0"/>
          <c:showVal val="0"/>
          <c:showCatName val="0"/>
          <c:showSerName val="0"/>
          <c:showPercent val="0"/>
          <c:showBubbleSize val="0"/>
        </c:dLbls>
        <c:axId val="91029504"/>
        <c:axId val="91031424"/>
      </c:scatterChart>
      <c:valAx>
        <c:axId val="91029504"/>
        <c:scaling>
          <c:orientation val="minMax"/>
          <c:max val="16.10000000000000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31424"/>
        <c:crosses val="autoZero"/>
        <c:crossBetween val="midCat"/>
      </c:valAx>
      <c:valAx>
        <c:axId val="91031424"/>
        <c:scaling>
          <c:orientation val="minMax"/>
          <c:max val="115"/>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2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実質公債費比率は、年々減少傾向にあるものの類似団体と比較すると依然として高い状況にあります。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原則、元金返済額より新規発行額を抑制することで、地方債現在高を減少させていく方針でしたが、平成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町合併に資するソフト事業に対し合併特例債を財源とした基金を造成し活用していくこととしたため、約</a:t>
          </a:r>
          <a:r>
            <a:rPr kumimoji="1" lang="en-US" altLang="ja-JP" sz="1100">
              <a:latin typeface="ＭＳ ゴシック" pitchFamily="49" charset="-128"/>
              <a:ea typeface="ＭＳ ゴシック" pitchFamily="49" charset="-128"/>
            </a:rPr>
            <a:t>31.4</a:t>
          </a:r>
          <a:r>
            <a:rPr kumimoji="1" lang="ja-JP" altLang="en-US" sz="1100">
              <a:latin typeface="ＭＳ ゴシック" pitchFamily="49" charset="-128"/>
              <a:ea typeface="ＭＳ ゴシック" pitchFamily="49" charset="-128"/>
            </a:rPr>
            <a:t>億円を市債として発行しました。その影響により平成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年度までの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年間で毎年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億円程度の元利償還金が増となり、実質的には分子に約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億円のプラス影響を与え単年度の比率が</a:t>
          </a:r>
          <a:r>
            <a:rPr kumimoji="1" lang="en-US" altLang="ja-JP" sz="1100">
              <a:latin typeface="ＭＳ ゴシック" pitchFamily="49" charset="-128"/>
              <a:ea typeface="ＭＳ ゴシック" pitchFamily="49" charset="-128"/>
            </a:rPr>
            <a:t>12.1</a:t>
          </a:r>
          <a:r>
            <a:rPr kumimoji="1" lang="ja-JP" altLang="en-US" sz="1100">
              <a:latin typeface="ＭＳ ゴシック" pitchFamily="49" charset="-128"/>
              <a:ea typeface="ＭＳ ゴシック" pitchFamily="49" charset="-128"/>
            </a:rPr>
            <a:t>％と前年度と比較して横ばいとなった要因となりました。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今後の見込みとしては、熊本地震の影響により廃棄物処理に係る災害対策債や公共施設の災害復旧事業債を平成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年度に約</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億円発行する予定ですが、国の財政支援により算入公債費等も</a:t>
          </a:r>
          <a:r>
            <a:rPr kumimoji="1" lang="en-US" altLang="ja-JP" sz="1100">
              <a:latin typeface="ＭＳ ゴシック" pitchFamily="49" charset="-128"/>
              <a:ea typeface="ＭＳ ゴシック" pitchFamily="49" charset="-128"/>
            </a:rPr>
            <a:t>95</a:t>
          </a:r>
          <a:r>
            <a:rPr kumimoji="1" lang="ja-JP" altLang="en-US" sz="1100">
              <a:latin typeface="ＭＳ ゴシック" pitchFamily="49" charset="-128"/>
              <a:ea typeface="ＭＳ ゴシック" pitchFamily="49" charset="-128"/>
            </a:rPr>
            <a:t>％程度と増える見込みですので、平成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年度をピークとして低下していくと想定しています。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将来負担比率は、年々減少傾向にあるものの類似団体と比較すると平均値より低い値となりました。</a:t>
          </a:r>
        </a:p>
        <a:p>
          <a:r>
            <a:rPr kumimoji="1" lang="ja-JP" altLang="en-US" sz="1100">
              <a:latin typeface="ＭＳ ゴシック" pitchFamily="49" charset="-128"/>
              <a:ea typeface="ＭＳ ゴシック" pitchFamily="49" charset="-128"/>
            </a:rPr>
            <a:t>　原則、元金返済額より新規発行額を抑制することで、地方債現在高を減少させていく方針でしたが、平成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町合併に資するソフト事業に対し合併特例債を財源とした基金を造成し活用していくこととしたため、約</a:t>
          </a:r>
          <a:r>
            <a:rPr kumimoji="1" lang="en-US" altLang="ja-JP" sz="1100">
              <a:latin typeface="ＭＳ ゴシック" pitchFamily="49" charset="-128"/>
              <a:ea typeface="ＭＳ ゴシック" pitchFamily="49" charset="-128"/>
            </a:rPr>
            <a:t>31.4</a:t>
          </a:r>
          <a:r>
            <a:rPr kumimoji="1" lang="ja-JP" altLang="en-US" sz="1100">
              <a:latin typeface="ＭＳ ゴシック" pitchFamily="49" charset="-128"/>
              <a:ea typeface="ＭＳ ゴシック" pitchFamily="49" charset="-128"/>
            </a:rPr>
            <a:t>億円を市債として発行しました。その影響により平成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年度には地方債の現在高が増加しましたが、平成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年度には前年度と同等の額となりました。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類似団体の平均値を目標に地方債現在高の縮小、基金の増資に取り組んできた結果、充当可能基金は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億程度まで増資できましたが、熊本地震の影響により基金の取り崩しを今後行いますので、将来負担比率は本年度をピークとして今後悪化していくと見込んでいます。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熊本地震からの復旧復興として、廃棄物処理対策や災害復旧、災害公営住宅の建設に対し、大型の起債を予定していますが、国の財政支援により基準財政需要額算入見込額も増加しますので、激変増加はしないと想定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C78B5F95-3DDA-44C3-BAC7-54E1B979C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51D822E-B454-4E28-9CEB-2E079B78D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FA4D877C-3633-4507-B309-AFB5F010B3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A48C4C1A-2E63-4EFD-A4E6-E30C5B5EAE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9D520FFF-3642-433E-B75D-227A3DA649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9CA83CD8-5ED3-4CA3-90FF-D3ED444D7F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86B96D40-D177-45B9-8BEC-9B070273D2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152CDD36-BAFD-4AB7-9E70-AC90797FAD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94A65823-6C14-4DCB-A5EC-185B4B5FA8B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id="{9BC1E338-8F4E-4524-9B72-DB06D7B7DAB9}"/>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D45A02F4-AFCF-4CDB-8F1D-0E0FC39483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314976EE-4229-412F-95CD-20322686C78D}"/>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FAA8931F-9580-4FAC-81E2-AFD4E6C354D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DB316342-188B-4D17-B871-177692F3AF4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B750C551-9BE0-4179-97A3-FEF6889EA16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D6BAFFFE-5E41-4DDC-9351-61C00E5735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9A5BDFE-2CF0-48DD-8F18-CC329B66CB4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id="{95DA0C96-0680-4ECF-9F41-B6816A035454}"/>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id="{1CC4975C-883D-434E-9144-EC742BC9A4F7}"/>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id="{E53135E5-8337-4C82-92C2-3B91E4C83CF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id="{9B733951-536A-4F65-8262-161C16C7648F}"/>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id="{129F70A9-A102-46FC-881B-209D5D92D312}"/>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id="{7985C34B-B101-40F6-827F-857EBCBBB06C}"/>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id="{777FEE99-DF37-4F28-9A1D-57641CC5E5F9}"/>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67E69001-DA12-4C1E-859D-D49D6A8AC7DA}"/>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C256B1FD-286A-47D4-85BE-0B8553655A76}"/>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E240100C-4263-47AC-BF2C-20AC8263A172}"/>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id="{D2F3B6DB-5878-4D08-B599-2D2F62373A2A}"/>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E66C01C3-1A10-414B-84FC-DE6DFAB37ED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160A3606-2F34-4B18-8BB1-114382C9EEB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D2613C7E-25A0-4C67-A68B-47596FDCC79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9BBA93E-648A-41A1-A52B-3513ADF7210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D534AD12-46B6-495F-A0A1-A2B91206F6A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C8E9B0E8-203F-4CF4-B24D-D08D93A16F2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4EBD8DB5-1FE3-439E-9BCE-5CE02460CB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A7CFE998-DE7B-4D82-B117-86008CB9BD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E559CB40-DEA1-4B16-9166-78CC80C8AA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7AADB94D-C999-4DD6-B57B-53755E5F83D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id="{1C5395DF-7C20-4ABF-9027-D4F9D71CE34E}"/>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37E3FFE5-783F-4200-8604-5A4FD613EB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id="{78502640-9317-4427-8F7A-538EF2F1F35D}"/>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DC19AAC7-FBD1-4DEA-A082-0735C09682A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F56632DC-5609-4404-BCDA-0122AFEF6D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FFFFD5B1-0B86-428A-8CC2-FC03E1677AA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2E4C5BF5-F381-493C-906A-232DE5B9136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id="{5C26D6C8-0411-4055-95F0-71735427A9E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id="{6A0B6EC8-9F82-4FDF-9EA7-BA0DDF93BF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id="{3A6111EA-9685-4845-960A-E8A813CB030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id="{E9F44FBA-6F50-45E0-B98D-A1D6DB336E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EC766CB2-3969-4C45-8936-883E4068E8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id="{67C15FB3-FCE6-4D41-ADBC-2A76C96B6942}"/>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88DFD552-B6F0-4393-8FB6-E307D888283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id="{224EB504-2334-4EAA-9F1F-7889B6CD915C}"/>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27CCFD9A-B5A3-4D96-94AC-C08F4F51A0B7}"/>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E79DE68C-DBBD-4C91-8D67-15478E660A8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8A73B0F1-28C0-41D6-A4D9-52289BCB2E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37094F27-7165-4E63-A613-15C49C74DA6F}"/>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9C07D16A-6CC5-4478-9E4B-264083000BD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C23C780B-DF72-4566-8F13-E9800BBADE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2ED09775-5FA4-446A-AE70-357515FBA2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CEF8ECC-4A3A-4A94-8F31-C9D64F6FBE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7DC0C67-36C8-4EE8-9CA0-73DEBA44AB9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F0DB962F-5EE0-461A-B7A1-ED786BFA254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E02A8240-8EF1-4C67-B3E5-E24BEE9BEB3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0C5501F-6EF6-4FAB-8FEF-833E97BCF7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33CC9686-576C-4947-8535-9527761C84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FEE7D901-7164-4930-A469-54D4BA1132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82B1A1F7-0063-47E7-8C54-040D462B09AC}"/>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42C0501-BD6D-47EC-A3ED-E9ED3A84ED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B022E92-93A5-4218-9586-5C938AB6AD5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BCE24A2-8A66-4E82-91DE-593FD31B94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550B947-09C8-4D65-A022-D13B5A24F9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92C1D71-775C-4525-8475-80B33319A0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7AE21829-DC5E-4DED-BA9A-CD5642E5D3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17BA686-A49A-4E84-A256-77FACF712B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B70F184D-A8F7-4376-A4B3-9F4E7D6E64EE}"/>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9E556992-279F-4CD6-9EF3-100618C1878D}"/>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F3017DAA-D922-4F5B-92FA-61686C9E2E7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1BC2ED2A-EDB1-4850-8748-1914C281CAB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9628C892-3296-4E65-97D3-8A2F9C30F468}"/>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B25ECBF8-DF15-471E-A08B-FA1B2947A5B3}"/>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E2A072C7-5EB7-4143-81AB-45793388CA8D}"/>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62B9550-BCFA-4926-954A-4268865F81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B9EB3632-2F0D-49FE-8475-63D7F5CE3943}"/>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8EBE97B-714D-4BCE-ACBC-41FBABD3DB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745172A2-8156-46A7-96CD-7B1B0C04458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5D4F8B4D-369C-40C5-A094-6E640986C94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C885CED7-4EF5-4545-A4F3-15A389DFB1A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B7EFD39-572B-4739-85C1-9C4AEF22A4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8442020-B412-409D-AAC1-C662703A5F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C70A0FE4-24A1-4D99-802F-1AE27F05BD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C05BCD4A-C393-440E-8F93-A158C65EF177}"/>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DCED1451-91C5-4E20-BA35-C6842CE079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9DFE871-47A4-4203-B9C4-7645F35A507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D7622DA-97A5-44F6-BFC4-6E12F07E3C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36B354A-AD02-4ADF-9672-7D7DFC9DF0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E2FBA84-57F2-4392-9D5D-40BD2869D6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B6123C9-E108-4EDB-8166-CCC7D76EAB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67AAEBB-D6C4-4B40-8B32-70171C38FB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DF88B6BB-EF88-44EE-BE6D-468CC285DE31}"/>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37557D79-D4C6-4160-BC72-44771B918FA8}"/>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A1781994-BFD7-4F57-900D-D42B3C7C2A8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9782AC76-FE43-41F6-A721-09EB1007C88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36ACCCE-9080-4F36-83C6-D9F4BF26403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27830DBE-4290-417D-8FE4-C55557CECECC}"/>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71C31C0E-E1BA-4EA3-AD14-75FF0525A838}"/>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1C91BB58-1C09-4E5C-8754-587F197563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6CF0CF52-6A98-44D7-ABEF-82E0474BCA2A}"/>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全国平均や県平均同様、本市においてもここ数年ほぼ横ばいの状況です。平成</a:t>
          </a:r>
          <a:r>
            <a:rPr kumimoji="1" lang="en-US" altLang="ja-JP" sz="1100">
              <a:latin typeface="ＭＳ Ｐゴシック"/>
            </a:rPr>
            <a:t>27</a:t>
          </a:r>
          <a:r>
            <a:rPr kumimoji="1" lang="ja-JP" altLang="en-US" sz="1100">
              <a:latin typeface="ＭＳ Ｐゴシック"/>
            </a:rPr>
            <a:t>年度は県平均を上回りましたが、依然として類似団体平均を大きく下回っている状況です。　</a:t>
          </a:r>
          <a:endParaRPr kumimoji="1" lang="en-US" altLang="ja-JP" sz="1100">
            <a:latin typeface="ＭＳ Ｐゴシック"/>
          </a:endParaRPr>
        </a:p>
        <a:p>
          <a:r>
            <a:rPr kumimoji="1" lang="ja-JP" altLang="en-US" sz="1100">
              <a:latin typeface="ＭＳ Ｐゴシック"/>
            </a:rPr>
            <a:t>　自主財源である市税が特に乏しく、歳入総額に占める割合が</a:t>
          </a:r>
          <a:r>
            <a:rPr kumimoji="1" lang="en-US" altLang="ja-JP" sz="1100">
              <a:latin typeface="ＭＳ Ｐゴシック"/>
            </a:rPr>
            <a:t>19.2</a:t>
          </a:r>
          <a:r>
            <a:rPr kumimoji="1" lang="ja-JP" altLang="en-US" sz="1100">
              <a:latin typeface="ＭＳ Ｐゴシック"/>
            </a:rPr>
            <a:t>％であることも財政力が低い要因の一つといえます。繰越金等を含む自主財源自体の割合は、</a:t>
          </a:r>
          <a:r>
            <a:rPr kumimoji="1" lang="en-US" altLang="ja-JP" sz="1100">
              <a:latin typeface="ＭＳ Ｐゴシック"/>
            </a:rPr>
            <a:t>27.9</a:t>
          </a:r>
          <a:r>
            <a:rPr kumimoji="1" lang="ja-JP" altLang="en-US" sz="1100">
              <a:latin typeface="ＭＳ Ｐゴシック"/>
            </a:rPr>
            <a:t>％と歳入全体の約</a:t>
          </a:r>
          <a:r>
            <a:rPr kumimoji="1" lang="en-US" altLang="ja-JP" sz="1100">
              <a:latin typeface="ＭＳ Ｐゴシック"/>
            </a:rPr>
            <a:t>4</a:t>
          </a:r>
          <a:r>
            <a:rPr kumimoji="1" lang="ja-JP" altLang="en-US" sz="1100">
              <a:latin typeface="ＭＳ Ｐゴシック"/>
            </a:rPr>
            <a:t>分の</a:t>
          </a:r>
          <a:r>
            <a:rPr kumimoji="1" lang="en-US" altLang="ja-JP" sz="1100">
              <a:latin typeface="ＭＳ Ｐゴシック"/>
            </a:rPr>
            <a:t>1</a:t>
          </a:r>
          <a:r>
            <a:rPr kumimoji="1" lang="ja-JP" altLang="en-US" sz="1100">
              <a:latin typeface="ＭＳ Ｐゴシック"/>
            </a:rPr>
            <a:t>程度と低く、地方交付税に依存した脆弱な財政基盤といえます。</a:t>
          </a:r>
          <a:endParaRPr kumimoji="1" lang="en-US" altLang="ja-JP" sz="1100">
            <a:latin typeface="ＭＳ Ｐゴシック"/>
          </a:endParaRPr>
        </a:p>
        <a:p>
          <a:r>
            <a:rPr kumimoji="1" lang="ja-JP" altLang="en-US" sz="1100">
              <a:latin typeface="ＭＳ Ｐゴシック"/>
            </a:rPr>
            <a:t>　今後も引き続き、自主財源の確保対策として、市税の徴収強化による滞納額の圧縮、公営住宅使用料や保育料等の収納率向上を図るとともに、新たな収入源の確保を目指しながら、財政基盤の強化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a:t>
          </a:r>
          <a:r>
            <a:rPr kumimoji="1" lang="en-US" altLang="ja-JP" sz="1100">
              <a:latin typeface="ＭＳ Ｐゴシック"/>
            </a:rPr>
            <a:t>1.4</a:t>
          </a:r>
          <a:r>
            <a:rPr kumimoji="1" lang="ja-JP" altLang="en-US" sz="1100">
              <a:latin typeface="ＭＳ Ｐゴシック"/>
            </a:rPr>
            <a:t>％上昇し、平成</a:t>
          </a:r>
          <a:r>
            <a:rPr kumimoji="1" lang="en-US" altLang="ja-JP" sz="1100">
              <a:latin typeface="ＭＳ Ｐゴシック"/>
            </a:rPr>
            <a:t>26</a:t>
          </a:r>
          <a:r>
            <a:rPr kumimoji="1" lang="ja-JP" altLang="en-US" sz="1100">
              <a:latin typeface="ＭＳ Ｐゴシック"/>
            </a:rPr>
            <a:t>年度よりやや悪化しています。高い比率に位置する要因は、財政力指数でも示したとおり自主財源の乏しさにあり、それゆえに経常一般財源の多くを、普通交付税に依存しているところにあります。</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年度にやや上昇した主な原因は、公債費に充てる経常経費一般財源が、約</a:t>
          </a:r>
          <a:r>
            <a:rPr kumimoji="1" lang="en-US" altLang="ja-JP" sz="1100">
              <a:latin typeface="ＭＳ Ｐゴシック"/>
            </a:rPr>
            <a:t>7</a:t>
          </a:r>
          <a:r>
            <a:rPr kumimoji="1" lang="ja-JP" altLang="en-US" sz="1100">
              <a:latin typeface="ＭＳ Ｐゴシック"/>
            </a:rPr>
            <a:t>億</a:t>
          </a:r>
          <a:r>
            <a:rPr kumimoji="1" lang="en-US" altLang="ja-JP" sz="1100">
              <a:latin typeface="ＭＳ Ｐゴシック"/>
            </a:rPr>
            <a:t>4</a:t>
          </a:r>
          <a:r>
            <a:rPr kumimoji="1" lang="ja-JP" altLang="en-US" sz="1100">
              <a:latin typeface="ＭＳ Ｐゴシック"/>
            </a:rPr>
            <a:t>千万円増加したことが影響しています。</a:t>
          </a:r>
        </a:p>
        <a:p>
          <a:r>
            <a:rPr kumimoji="1" lang="ja-JP" altLang="en-US" sz="1100">
              <a:latin typeface="ＭＳ Ｐゴシック"/>
            </a:rPr>
            <a:t>　今後は、普通交付税の減少に加え、社会保障経費等の増加が見込まれるため、自主財源の確保と、歳出の更なる削減を喫緊の課題とし、職員給の見直し、施設の統廃合や民営化、事務事業の見直しなどによる経常的な歳出の削減を図り、財政の硬直化抑制に努め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35016</xdr:rowOff>
    </xdr:from>
    <xdr:to>
      <xdr:col>7</xdr:col>
      <xdr:colOff>152400</xdr:colOff>
      <xdr:row>63</xdr:row>
      <xdr:rowOff>131535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36366"/>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109946</xdr:rowOff>
    </xdr:from>
    <xdr:to>
      <xdr:col>6</xdr:col>
      <xdr:colOff>0</xdr:colOff>
      <xdr:row>63</xdr:row>
      <xdr:rowOff>35016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398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62</xdr:row>
      <xdr:rowOff>109946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846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63</xdr:row>
      <xdr:rowOff>69487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8469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80735</xdr:rowOff>
    </xdr:from>
    <xdr:to>
      <xdr:col>7</xdr:col>
      <xdr:colOff>203200</xdr:colOff>
      <xdr:row>64</xdr:row>
      <xdr:rowOff>10885</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52812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155666</xdr:rowOff>
    </xdr:from>
    <xdr:to>
      <xdr:col>6</xdr:col>
      <xdr:colOff>50800</xdr:colOff>
      <xdr:row>63</xdr:row>
      <xdr:rowOff>85816</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95993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59146</xdr:rowOff>
    </xdr:from>
    <xdr:to>
      <xdr:col>4</xdr:col>
      <xdr:colOff>533400</xdr:colOff>
      <xdr:row>62</xdr:row>
      <xdr:rowOff>160746</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170923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3991</xdr:rowOff>
    </xdr:from>
    <xdr:to>
      <xdr:col>3</xdr:col>
      <xdr:colOff>330200</xdr:colOff>
      <xdr:row>62</xdr:row>
      <xdr:rowOff>105591</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115768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18687</xdr:rowOff>
    </xdr:from>
    <xdr:to>
      <xdr:col>2</xdr:col>
      <xdr:colOff>127000</xdr:colOff>
      <xdr:row>63</xdr:row>
      <xdr:rowOff>120287</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130464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23</a:t>
          </a:r>
          <a:r>
            <a:rPr kumimoji="1" lang="ja-JP" altLang="en-US" sz="1100">
              <a:latin typeface="ＭＳ Ｐゴシック"/>
            </a:rPr>
            <a:t>年度以降は好転していましたが、平成</a:t>
          </a:r>
          <a:r>
            <a:rPr kumimoji="1" lang="en-US" altLang="ja-JP" sz="1100">
              <a:latin typeface="ＭＳ Ｐゴシック"/>
            </a:rPr>
            <a:t>27</a:t>
          </a:r>
          <a:r>
            <a:rPr kumimoji="1" lang="ja-JP" altLang="en-US" sz="1100">
              <a:latin typeface="ＭＳ Ｐゴシック"/>
            </a:rPr>
            <a:t>年度は前年度と比較して</a:t>
          </a:r>
          <a:r>
            <a:rPr kumimoji="1" lang="en-US" altLang="ja-JP" sz="1100">
              <a:latin typeface="ＭＳ Ｐゴシック"/>
            </a:rPr>
            <a:t>9,628</a:t>
          </a:r>
          <a:r>
            <a:rPr kumimoji="1" lang="ja-JP" altLang="en-US" sz="1100">
              <a:latin typeface="ＭＳ Ｐゴシック"/>
            </a:rPr>
            <a:t>円増となりました。人件費については、市町村合併時には普通会計で</a:t>
          </a:r>
          <a:r>
            <a:rPr kumimoji="1" lang="en-US" altLang="ja-JP" sz="1100">
              <a:latin typeface="ＭＳ Ｐゴシック"/>
            </a:rPr>
            <a:t>554</a:t>
          </a:r>
          <a:r>
            <a:rPr kumimoji="1" lang="ja-JP" altLang="en-US" sz="1100">
              <a:latin typeface="ＭＳ Ｐゴシック"/>
            </a:rPr>
            <a:t>人の職員がいましたが、定員管理計画により職員数の削減を図り、平成</a:t>
          </a:r>
          <a:r>
            <a:rPr kumimoji="1" lang="en-US" altLang="ja-JP" sz="1100">
              <a:latin typeface="ＭＳ Ｐゴシック"/>
            </a:rPr>
            <a:t>27</a:t>
          </a:r>
          <a:r>
            <a:rPr kumimoji="1" lang="ja-JP" altLang="en-US" sz="1100">
              <a:latin typeface="ＭＳ Ｐゴシック"/>
            </a:rPr>
            <a:t>年度には</a:t>
          </a:r>
          <a:r>
            <a:rPr kumimoji="1" lang="en-US" altLang="ja-JP" sz="1100">
              <a:latin typeface="ＭＳ Ｐゴシック"/>
            </a:rPr>
            <a:t>439</a:t>
          </a:r>
          <a:r>
            <a:rPr kumimoji="1" lang="ja-JP" altLang="en-US" sz="1100">
              <a:latin typeface="ＭＳ Ｐゴシック"/>
            </a:rPr>
            <a:t>人と</a:t>
          </a:r>
          <a:r>
            <a:rPr kumimoji="1" lang="en-US" altLang="ja-JP" sz="1100">
              <a:latin typeface="ＭＳ Ｐゴシック"/>
            </a:rPr>
            <a:t>2</a:t>
          </a:r>
          <a:r>
            <a:rPr kumimoji="1" lang="ja-JP" altLang="en-US" sz="1100">
              <a:latin typeface="ＭＳ Ｐゴシック"/>
            </a:rPr>
            <a:t>割（△</a:t>
          </a:r>
          <a:r>
            <a:rPr kumimoji="1" lang="en-US" altLang="ja-JP" sz="1100">
              <a:latin typeface="ＭＳ Ｐゴシック"/>
            </a:rPr>
            <a:t>115</a:t>
          </a:r>
          <a:r>
            <a:rPr kumimoji="1" lang="ja-JP" altLang="en-US" sz="1100">
              <a:latin typeface="ＭＳ Ｐゴシック"/>
            </a:rPr>
            <a:t>人）の人員削減を図り人件費の抑制を図っている状況です。近年の状況としては施設の解体等に係る物件費の上昇が一人あたりの経費を押し上げている傾向にあります。</a:t>
          </a:r>
          <a:endParaRPr kumimoji="1" lang="en-US" altLang="ja-JP" sz="1100">
            <a:latin typeface="ＭＳ Ｐゴシック"/>
          </a:endParaRPr>
        </a:p>
        <a:p>
          <a:r>
            <a:rPr kumimoji="1" lang="ja-JP" altLang="en-US" sz="1100">
              <a:latin typeface="ＭＳ Ｐゴシック"/>
            </a:rPr>
            <a:t>　全国平均及び県平均は下回っていますが、更なる職員数及び職員給適正化を図るとともに、物件費等の歳出削減に努め、民間でも実施可能な業務等については指定管理者制度の活用などにより委託化を検討しながら、低コストで質の高い行政サービスの提供を目指した行財政改革を今後も進め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156409</xdr:rowOff>
    </xdr:from>
    <xdr:to>
      <xdr:col>7</xdr:col>
      <xdr:colOff>152400</xdr:colOff>
      <xdr:row>80</xdr:row>
      <xdr:rowOff>167473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7240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152250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682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152054</xdr:rowOff>
    </xdr:from>
    <xdr:to>
      <xdr:col>6</xdr:col>
      <xdr:colOff>0</xdr:colOff>
      <xdr:row>80</xdr:row>
      <xdr:rowOff>156409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805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152054</xdr:rowOff>
    </xdr:from>
    <xdr:to>
      <xdr:col>4</xdr:col>
      <xdr:colOff>482600</xdr:colOff>
      <xdr:row>80</xdr:row>
      <xdr:rowOff>152791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68054"/>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152791</xdr:rowOff>
    </xdr:from>
    <xdr:to>
      <xdr:col>3</xdr:col>
      <xdr:colOff>279400</xdr:colOff>
      <xdr:row>80</xdr:row>
      <xdr:rowOff>155696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68791"/>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116673</xdr:rowOff>
    </xdr:from>
    <xdr:to>
      <xdr:col>7</xdr:col>
      <xdr:colOff>203200</xdr:colOff>
      <xdr:row>81</xdr:row>
      <xdr:rowOff>46823</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8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37950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5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105609</xdr:rowOff>
    </xdr:from>
    <xdr:to>
      <xdr:col>6</xdr:col>
      <xdr:colOff>50800</xdr:colOff>
      <xdr:row>81</xdr:row>
      <xdr:rowOff>35759</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8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45936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9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101254</xdr:rowOff>
    </xdr:from>
    <xdr:to>
      <xdr:col>4</xdr:col>
      <xdr:colOff>533400</xdr:colOff>
      <xdr:row>81</xdr:row>
      <xdr:rowOff>31404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8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41581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8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101991</xdr:rowOff>
    </xdr:from>
    <xdr:to>
      <xdr:col>3</xdr:col>
      <xdr:colOff>330200</xdr:colOff>
      <xdr:row>81</xdr:row>
      <xdr:rowOff>32141</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42318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104896</xdr:rowOff>
    </xdr:from>
    <xdr:to>
      <xdr:col>2</xdr:col>
      <xdr:colOff>127000</xdr:colOff>
      <xdr:row>81</xdr:row>
      <xdr:rowOff>35046</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45223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18</a:t>
          </a:r>
          <a:r>
            <a:rPr kumimoji="1" lang="ja-JP" altLang="en-US" sz="1100">
              <a:latin typeface="ＭＳ Ｐゴシック"/>
            </a:rPr>
            <a:t>年度から給与構造の見直しと</a:t>
          </a:r>
          <a:r>
            <a:rPr kumimoji="1" lang="en-US" altLang="ja-JP" sz="1100">
              <a:latin typeface="ＭＳ Ｐゴシック"/>
            </a:rPr>
            <a:t>5</a:t>
          </a:r>
          <a:r>
            <a:rPr kumimoji="1" lang="ja-JP" altLang="en-US" sz="1100">
              <a:latin typeface="ＭＳ Ｐゴシック"/>
            </a:rPr>
            <a:t>町合併に伴う旧町間の給与格差是正を行っており、国の動向に準じて給与体系の見直しを実施しているところです。</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年度から</a:t>
          </a:r>
          <a:r>
            <a:rPr kumimoji="1" lang="en-US" altLang="ja-JP" sz="1100">
              <a:latin typeface="ＭＳ Ｐゴシック"/>
            </a:rPr>
            <a:t>1.0</a:t>
          </a:r>
          <a:r>
            <a:rPr kumimoji="1" lang="ja-JP" altLang="en-US" sz="1100">
              <a:latin typeface="ＭＳ Ｐゴシック"/>
            </a:rPr>
            <a:t>％上昇しましたが、これは給料表の改定を熊本県人事委員会勧告に準じて行っており、国の引き上げ率との相違が要因となっています。</a:t>
          </a:r>
          <a:endParaRPr kumimoji="1" lang="en-US" altLang="ja-JP" sz="1100">
            <a:latin typeface="ＭＳ Ｐゴシック"/>
          </a:endParaRPr>
        </a:p>
        <a:p>
          <a:r>
            <a:rPr kumimoji="1" lang="ja-JP" altLang="en-US" sz="1100">
              <a:latin typeface="ＭＳ Ｐゴシック"/>
            </a:rPr>
            <a:t>　今後、国の制度に合わせた給与の総合的見直しを実施するとともに、平成</a:t>
          </a:r>
          <a:r>
            <a:rPr kumimoji="1" lang="en-US" altLang="ja-JP" sz="1100">
              <a:latin typeface="ＭＳ Ｐゴシック"/>
            </a:rPr>
            <a:t>19</a:t>
          </a:r>
          <a:r>
            <a:rPr kumimoji="1" lang="ja-JP" altLang="en-US" sz="1100">
              <a:latin typeface="ＭＳ Ｐゴシック"/>
            </a:rPr>
            <a:t>年度から導入している人事考課制度を活用して、年功序列型の昇給制度からの脱却を図り、能力や実績を反映した給与体系への移行を積極的に進めながら、国や他団体等の状況を踏まえた給与の適正化に努めていきます。</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245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122766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923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80434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92393"/>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88477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1680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126170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a:t>
          </a:r>
          <a:r>
            <a:rPr kumimoji="1" lang="en-US" altLang="ja-JP" sz="1100">
              <a:latin typeface="ＭＳ Ｐゴシック"/>
            </a:rPr>
            <a:t>0.18</a:t>
          </a:r>
          <a:r>
            <a:rPr kumimoji="1" lang="ja-JP" altLang="en-US" sz="1100">
              <a:latin typeface="ＭＳ Ｐゴシック"/>
            </a:rPr>
            <a:t>人改善し、平成</a:t>
          </a:r>
          <a:r>
            <a:rPr kumimoji="1" lang="en-US" altLang="ja-JP" sz="1100">
              <a:latin typeface="ＭＳ Ｐゴシック"/>
            </a:rPr>
            <a:t>27</a:t>
          </a:r>
          <a:r>
            <a:rPr kumimoji="1" lang="ja-JP" altLang="en-US" sz="1100">
              <a:latin typeface="ＭＳ Ｐゴシック"/>
            </a:rPr>
            <a:t>年度は</a:t>
          </a:r>
          <a:r>
            <a:rPr kumimoji="1" lang="en-US" altLang="ja-JP" sz="1100">
              <a:latin typeface="ＭＳ Ｐゴシック"/>
            </a:rPr>
            <a:t>7.21</a:t>
          </a:r>
          <a:r>
            <a:rPr kumimoji="1" lang="ja-JP" altLang="en-US" sz="1100">
              <a:latin typeface="ＭＳ Ｐゴシック"/>
            </a:rPr>
            <a:t>人となりました。県平均は下回っていますが、全国平均及び類似団体平均と比較すると若干高い値となっています。</a:t>
          </a:r>
        </a:p>
        <a:p>
          <a:r>
            <a:rPr kumimoji="1" lang="ja-JP" altLang="en-US" sz="1100">
              <a:latin typeface="ＭＳ Ｐゴシック"/>
            </a:rPr>
            <a:t>　集中改革プラン等に基づく職員数削減計画に則り、平成</a:t>
          </a:r>
          <a:r>
            <a:rPr kumimoji="1" lang="en-US" altLang="ja-JP" sz="1100">
              <a:latin typeface="ＭＳ Ｐゴシック"/>
            </a:rPr>
            <a:t>18</a:t>
          </a:r>
          <a:r>
            <a:rPr kumimoji="1" lang="ja-JP" altLang="en-US" sz="1100">
              <a:latin typeface="ＭＳ Ｐゴシック"/>
            </a:rPr>
            <a:t>年度以降定員削減に努めてきた結果、現段階で既に目標値は達成している状況ですが、現在の財政状況や平成</a:t>
          </a:r>
          <a:r>
            <a:rPr kumimoji="1" lang="en-US" altLang="ja-JP" sz="1100">
              <a:latin typeface="ＭＳ Ｐゴシック"/>
            </a:rPr>
            <a:t>28</a:t>
          </a:r>
          <a:r>
            <a:rPr kumimoji="1" lang="ja-JP" altLang="en-US" sz="1100">
              <a:latin typeface="ＭＳ Ｐゴシック"/>
            </a:rPr>
            <a:t>年度以降の普通交付税の減額などを反映した中長期財政計画においては、更なる職員数の削減が求められていることもあり、今後も施設の統廃合や民営化、事務事業の民間委託などを検討しながら、業務の効率化を図り、住民サービスを低下させることなく適正な職員配置に努めていきます。</a:t>
          </a: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150646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1696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148348</xdr:rowOff>
    </xdr:from>
    <xdr:to>
      <xdr:col>23</xdr:col>
      <xdr:colOff>406400</xdr:colOff>
      <xdr:row>60</xdr:row>
      <xdr:rowOff>150646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353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167882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3534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167882</xdr:rowOff>
    </xdr:from>
    <xdr:to>
      <xdr:col>21</xdr:col>
      <xdr:colOff>0</xdr:colOff>
      <xdr:row>61</xdr:row>
      <xdr:rowOff>2177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5488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a:extLst>
            <a:ext uri="{FF2B5EF4-FFF2-40B4-BE49-F238E27FC236}">
              <a16:creationId xmlns:a16="http://schemas.microsoft.com/office/drawing/2014/main" id="{00000000-0008-0000-0300-000050010000}"/>
            </a:ext>
          </a:extLst>
        </xdr:cNvPr>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99846</xdr:rowOff>
    </xdr:from>
    <xdr:to>
      <xdr:col>23</xdr:col>
      <xdr:colOff>457200</xdr:colOff>
      <xdr:row>61</xdr:row>
      <xdr:rowOff>29996</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97548</xdr:rowOff>
    </xdr:from>
    <xdr:to>
      <xdr:col>22</xdr:col>
      <xdr:colOff>254000</xdr:colOff>
      <xdr:row>61</xdr:row>
      <xdr:rowOff>27698</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117082</xdr:rowOff>
    </xdr:from>
    <xdr:to>
      <xdr:col>21</xdr:col>
      <xdr:colOff>50800</xdr:colOff>
      <xdr:row>61</xdr:row>
      <xdr:rowOff>47232</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4351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32009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51" name="円/楕円 350">
          <a:extLst>
            <a:ext uri="{FF2B5EF4-FFF2-40B4-BE49-F238E27FC236}">
              <a16:creationId xmlns:a16="http://schemas.microsoft.com/office/drawing/2014/main" id="{00000000-0008-0000-0300-00005F010000}"/>
            </a:ext>
          </a:extLst>
        </xdr:cNvPr>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37754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20</a:t>
          </a:r>
          <a:r>
            <a:rPr kumimoji="1" lang="ja-JP" altLang="en-US" sz="1100">
              <a:latin typeface="ＭＳ Ｐゴシック"/>
            </a:rPr>
            <a:t>年度から改善傾向にあり、前年度より</a:t>
          </a:r>
          <a:r>
            <a:rPr kumimoji="1" lang="en-US" altLang="ja-JP" sz="1100">
              <a:latin typeface="ＭＳ Ｐゴシック"/>
            </a:rPr>
            <a:t>0.3</a:t>
          </a:r>
          <a:r>
            <a:rPr kumimoji="1" lang="ja-JP" altLang="en-US" sz="1100">
              <a:latin typeface="ＭＳ Ｐゴシック"/>
            </a:rPr>
            <a:t>％減少し</a:t>
          </a:r>
          <a:r>
            <a:rPr kumimoji="1" lang="en-US" altLang="ja-JP" sz="1100">
              <a:latin typeface="ＭＳ Ｐゴシック"/>
            </a:rPr>
            <a:t>11.9</a:t>
          </a:r>
          <a:r>
            <a:rPr kumimoji="1" lang="ja-JP" altLang="en-US" sz="1100">
              <a:latin typeface="ＭＳ Ｐゴシック"/>
            </a:rPr>
            <a:t>％となりました。前年度に引き続き早期健全化基準を大きく下回っていますが、依然として類似団体や県平均を上回っている状況にあります。</a:t>
          </a:r>
        </a:p>
        <a:p>
          <a:r>
            <a:rPr kumimoji="1" lang="ja-JP" altLang="en-US" sz="1100">
              <a:latin typeface="ＭＳ Ｐゴシック"/>
            </a:rPr>
            <a:t>　前年度から改善した主な原因は</a:t>
          </a:r>
          <a:r>
            <a:rPr kumimoji="1" lang="en-US" altLang="ja-JP" sz="1100">
              <a:latin typeface="ＭＳ Ｐゴシック"/>
            </a:rPr>
            <a:t>3</a:t>
          </a:r>
          <a:r>
            <a:rPr kumimoji="1" lang="ja-JP" altLang="en-US" sz="1100">
              <a:latin typeface="ＭＳ Ｐゴシック"/>
            </a:rPr>
            <a:t>ヵ年平均計算の影響ですが、前年度に合併市町村振興基金を合併特例事業債を発行して</a:t>
          </a:r>
          <a:r>
            <a:rPr kumimoji="1" lang="en-US" altLang="ja-JP" sz="1100">
              <a:latin typeface="ＭＳ Ｐゴシック"/>
            </a:rPr>
            <a:t>33</a:t>
          </a:r>
          <a:r>
            <a:rPr kumimoji="1" lang="ja-JP" altLang="en-US" sz="1100">
              <a:latin typeface="ＭＳ Ｐゴシック"/>
            </a:rPr>
            <a:t>億円積み立てたことで、本年度から元利償還金の返済が始まり、一般会計等の元利償還金が毎年約</a:t>
          </a:r>
          <a:r>
            <a:rPr kumimoji="1" lang="en-US" altLang="ja-JP" sz="1100">
              <a:latin typeface="ＭＳ Ｐゴシック"/>
            </a:rPr>
            <a:t>7</a:t>
          </a:r>
          <a:r>
            <a:rPr kumimoji="1" lang="ja-JP" altLang="en-US" sz="1100">
              <a:latin typeface="ＭＳ Ｐゴシック"/>
            </a:rPr>
            <a:t>億円程度増加しています。合併特例事業債は国の財政措置が高い地方債ですが、実質的な増影響として約</a:t>
          </a:r>
          <a:r>
            <a:rPr kumimoji="1" lang="en-US" altLang="ja-JP" sz="1100">
              <a:latin typeface="ＭＳ Ｐゴシック"/>
            </a:rPr>
            <a:t>1.8</a:t>
          </a:r>
          <a:r>
            <a:rPr kumimoji="1" lang="ja-JP" altLang="en-US" sz="1100">
              <a:latin typeface="ＭＳ Ｐゴシック"/>
            </a:rPr>
            <a:t>％の影響を与えています。結果、単年度の実質公債費比率は</a:t>
          </a:r>
          <a:r>
            <a:rPr kumimoji="1" lang="en-US" altLang="ja-JP" sz="1100">
              <a:latin typeface="ＭＳ Ｐゴシック"/>
            </a:rPr>
            <a:t>12.1</a:t>
          </a:r>
          <a:r>
            <a:rPr kumimoji="1" lang="ja-JP" altLang="en-US" sz="1100">
              <a:latin typeface="ＭＳ Ｐゴシック"/>
            </a:rPr>
            <a:t>％となり、今後</a:t>
          </a:r>
          <a:r>
            <a:rPr kumimoji="1" lang="en-US" altLang="ja-JP" sz="1100">
              <a:latin typeface="ＭＳ Ｐゴシック"/>
            </a:rPr>
            <a:t>5</a:t>
          </a:r>
          <a:r>
            <a:rPr kumimoji="1" lang="ja-JP" altLang="en-US" sz="1100">
              <a:latin typeface="ＭＳ Ｐゴシック"/>
            </a:rPr>
            <a:t>年間は当該比率は横ばいの傾向をたどる予定です。</a:t>
          </a: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87449</xdr:rowOff>
    </xdr:from>
    <xdr:to>
      <xdr:col>24</xdr:col>
      <xdr:colOff>558800</xdr:colOff>
      <xdr:row>42</xdr:row>
      <xdr:rowOff>108131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2883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108131</xdr:rowOff>
    </xdr:from>
    <xdr:to>
      <xdr:col>23</xdr:col>
      <xdr:colOff>406400</xdr:colOff>
      <xdr:row>42</xdr:row>
      <xdr:rowOff>170180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090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102144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7108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102144</xdr:rowOff>
    </xdr:from>
    <xdr:to>
      <xdr:col>21</xdr:col>
      <xdr:colOff>0</xdr:colOff>
      <xdr:row>43</xdr:row>
      <xdr:rowOff>164193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4744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36649</xdr:rowOff>
    </xdr:from>
    <xdr:to>
      <xdr:col>24</xdr:col>
      <xdr:colOff>609600</xdr:colOff>
      <xdr:row>42</xdr:row>
      <xdr:rowOff>138249</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9672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8726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57331</xdr:rowOff>
    </xdr:from>
    <xdr:to>
      <xdr:col>23</xdr:col>
      <xdr:colOff>457200</xdr:colOff>
      <xdr:row>42</xdr:row>
      <xdr:rowOff>158931</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143708</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51344</xdr:rowOff>
    </xdr:from>
    <xdr:to>
      <xdr:col>21</xdr:col>
      <xdr:colOff>50800</xdr:colOff>
      <xdr:row>43</xdr:row>
      <xdr:rowOff>152944</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4351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137721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年度も前年度から</a:t>
          </a:r>
          <a:r>
            <a:rPr kumimoji="1" lang="en-US" altLang="ja-JP" sz="1100">
              <a:latin typeface="ＭＳ Ｐゴシック"/>
            </a:rPr>
            <a:t>17.3</a:t>
          </a:r>
          <a:r>
            <a:rPr kumimoji="1" lang="ja-JP" altLang="en-US" sz="1100">
              <a:latin typeface="ＭＳ Ｐゴシック"/>
            </a:rPr>
            <a:t>％改善し</a:t>
          </a:r>
          <a:r>
            <a:rPr kumimoji="1" lang="en-US" altLang="ja-JP" sz="1100">
              <a:latin typeface="ＭＳ Ｐゴシック"/>
            </a:rPr>
            <a:t>41.3</a:t>
          </a:r>
          <a:r>
            <a:rPr kumimoji="1" lang="ja-JP" altLang="en-US" sz="1100">
              <a:latin typeface="ＭＳ Ｐゴシック"/>
            </a:rPr>
            <a:t>％となりました。前年度に引き続き、早期健全化基準を大きく下回り、健全段階に位置してる状況です。</a:t>
          </a:r>
        </a:p>
        <a:p>
          <a:r>
            <a:rPr kumimoji="1" lang="ja-JP" altLang="en-US" sz="1100">
              <a:latin typeface="ＭＳ Ｐゴシック"/>
            </a:rPr>
            <a:t>　前年度から改善した主な要因は、地方債残高が約</a:t>
          </a:r>
          <a:r>
            <a:rPr kumimoji="1" lang="en-US" altLang="ja-JP" sz="1100">
              <a:latin typeface="ＭＳ Ｐゴシック"/>
            </a:rPr>
            <a:t>16</a:t>
          </a:r>
          <a:r>
            <a:rPr kumimoji="1" lang="ja-JP" altLang="en-US" sz="1100">
              <a:latin typeface="ＭＳ Ｐゴシック"/>
            </a:rPr>
            <a:t>億円減少したことに加え、公営企業債に対する繰入見込額が約</a:t>
          </a:r>
          <a:r>
            <a:rPr kumimoji="1" lang="en-US" altLang="ja-JP" sz="1100">
              <a:latin typeface="ＭＳ Ｐゴシック"/>
            </a:rPr>
            <a:t>5</a:t>
          </a:r>
          <a:r>
            <a:rPr kumimoji="1" lang="ja-JP" altLang="en-US" sz="1100">
              <a:latin typeface="ＭＳ Ｐゴシック"/>
            </a:rPr>
            <a:t>億円減少したことが挙げらます。また、歳出節減施策等による財政調整基金等の充当可能財源等が約</a:t>
          </a:r>
          <a:r>
            <a:rPr kumimoji="1" lang="en-US" altLang="ja-JP" sz="1100">
              <a:latin typeface="ＭＳ Ｐゴシック"/>
            </a:rPr>
            <a:t>13</a:t>
          </a:r>
          <a:r>
            <a:rPr kumimoji="1" lang="ja-JP" altLang="en-US" sz="1100">
              <a:latin typeface="ＭＳ Ｐゴシック"/>
            </a:rPr>
            <a:t>億円増加したことも、減少させた大きな要因となっています。熊本地震の影響により災害廃棄物対策や災害復旧に大型の地方債を今後発行する予定ですが、国の財政支援等により当該比率は悪化しない見込みです。今後も地方債の発行抑制や基金の増資を図り、財政の健全化に努めていきます。</a:t>
          </a: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131106</xdr:rowOff>
    </xdr:from>
    <xdr:to>
      <xdr:col>24</xdr:col>
      <xdr:colOff>558800</xdr:colOff>
      <xdr:row>16</xdr:row>
      <xdr:rowOff>98806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02856"/>
          <a:ext cx="8382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98806</xdr:rowOff>
    </xdr:from>
    <xdr:to>
      <xdr:col>23</xdr:col>
      <xdr:colOff>406400</xdr:colOff>
      <xdr:row>16</xdr:row>
      <xdr:rowOff>161544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420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161544</xdr:rowOff>
    </xdr:from>
    <xdr:to>
      <xdr:col>22</xdr:col>
      <xdr:colOff>203200</xdr:colOff>
      <xdr:row>17</xdr:row>
      <xdr:rowOff>146939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04744"/>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146939</xdr:rowOff>
    </xdr:from>
    <xdr:to>
      <xdr:col>21</xdr:col>
      <xdr:colOff>0</xdr:colOff>
      <xdr:row>18</xdr:row>
      <xdr:rowOff>115443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61589"/>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a:extLst>
            <a:ext uri="{FF2B5EF4-FFF2-40B4-BE49-F238E27FC236}">
              <a16:creationId xmlns:a16="http://schemas.microsoft.com/office/drawing/2014/main" id="{00000000-0008-0000-0300-0000CD010000}"/>
            </a:ext>
          </a:extLst>
        </xdr:cNvPr>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80306</xdr:rowOff>
    </xdr:from>
    <xdr:to>
      <xdr:col>24</xdr:col>
      <xdr:colOff>609600</xdr:colOff>
      <xdr:row>16</xdr:row>
      <xdr:rowOff>10456</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69672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52383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2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48006</xdr:rowOff>
    </xdr:from>
    <xdr:to>
      <xdr:col>23</xdr:col>
      <xdr:colOff>457200</xdr:colOff>
      <xdr:row>16</xdr:row>
      <xdr:rowOff>149606</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6129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134383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7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110744</xdr:rowOff>
    </xdr:from>
    <xdr:to>
      <xdr:col>22</xdr:col>
      <xdr:colOff>254000</xdr:colOff>
      <xdr:row>17</xdr:row>
      <xdr:rowOff>40894</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25671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96139</xdr:rowOff>
    </xdr:from>
    <xdr:to>
      <xdr:col>21</xdr:col>
      <xdr:colOff>50800</xdr:colOff>
      <xdr:row>18</xdr:row>
      <xdr:rowOff>26289</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4351000" y="3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11066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9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64643</xdr:rowOff>
    </xdr:from>
    <xdr:to>
      <xdr:col>19</xdr:col>
      <xdr:colOff>533400</xdr:colOff>
      <xdr:row>18</xdr:row>
      <xdr:rowOff>166243</xdr:rowOff>
    </xdr:to>
    <xdr:sp macro="" textlink="">
      <xdr:nvSpPr>
        <xdr:cNvPr id="476" name="円/楕円 475">
          <a:extLst>
            <a:ext uri="{FF2B5EF4-FFF2-40B4-BE49-F238E27FC236}">
              <a16:creationId xmlns:a16="http://schemas.microsoft.com/office/drawing/2014/main" id="{00000000-0008-0000-0300-0000DC010000}"/>
            </a:ext>
          </a:extLst>
        </xdr:cNvPr>
        <xdr:cNvSpPr/>
      </xdr:nvSpPr>
      <xdr:spPr>
        <a:xfrm>
          <a:off x="13462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151020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a:t>
          </a:r>
          <a:r>
            <a:rPr kumimoji="1" lang="en-US" altLang="ja-JP" sz="1200">
              <a:latin typeface="ＭＳ Ｐゴシック"/>
            </a:rPr>
            <a:t>1.2</a:t>
          </a:r>
          <a:r>
            <a:rPr kumimoji="1" lang="ja-JP" altLang="en-US" sz="1200">
              <a:latin typeface="ＭＳ Ｐゴシック"/>
            </a:rPr>
            <a:t>％改善し、全国及び類似団体平均値と同等の</a:t>
          </a:r>
          <a:r>
            <a:rPr kumimoji="1" lang="en-US" altLang="ja-JP" sz="1200">
              <a:latin typeface="ＭＳ Ｐゴシック"/>
            </a:rPr>
            <a:t>23.3</a:t>
          </a:r>
          <a:r>
            <a:rPr kumimoji="1" lang="ja-JP" altLang="en-US" sz="1200">
              <a:latin typeface="ＭＳ Ｐゴシック"/>
            </a:rPr>
            <a:t>％となりました。職員数は前年度と比較して</a:t>
          </a:r>
          <a:r>
            <a:rPr kumimoji="1" lang="en-US" altLang="ja-JP" sz="1200">
              <a:latin typeface="ＭＳ Ｐゴシック"/>
            </a:rPr>
            <a:t>15</a:t>
          </a:r>
          <a:r>
            <a:rPr kumimoji="1" lang="ja-JP" altLang="en-US" sz="1200">
              <a:latin typeface="ＭＳ Ｐゴシック"/>
            </a:rPr>
            <a:t>名の減となりましたが、基本給は横ばい傾向、その他の手当は微増傾向にあります。</a:t>
          </a:r>
          <a:endParaRPr kumimoji="1" lang="en-US" altLang="ja-JP" sz="1200">
            <a:latin typeface="ＭＳ Ｐゴシック"/>
          </a:endParaRPr>
        </a:p>
        <a:p>
          <a:r>
            <a:rPr kumimoji="1" lang="ja-JP" altLang="en-US" sz="1200">
              <a:latin typeface="ＭＳ Ｐゴシック"/>
            </a:rPr>
            <a:t>　今後は人事考課制度を活用して、年功序列型の昇給制度からの脱却を図り、能力や実績を反映した給与体系への移行を積極的に進めるとともに、再任用職員の有効活用等により、類似団体平均値以下となるよう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a:t>
          </a:r>
          <a:r>
            <a:rPr kumimoji="1" lang="en-US" altLang="ja-JP" sz="1200">
              <a:latin typeface="ＭＳ Ｐゴシック"/>
            </a:rPr>
            <a:t>0.2</a:t>
          </a:r>
          <a:r>
            <a:rPr kumimoji="1" lang="ja-JP" altLang="en-US" sz="1200">
              <a:latin typeface="ＭＳ Ｐゴシック"/>
            </a:rPr>
            <a:t>％改善し、全国、県及び類似団体で</a:t>
          </a:r>
          <a:r>
            <a:rPr kumimoji="1" lang="en-US" altLang="ja-JP" sz="1200">
              <a:latin typeface="ＭＳ Ｐゴシック"/>
            </a:rPr>
            <a:t>1</a:t>
          </a:r>
          <a:r>
            <a:rPr kumimoji="1" lang="ja-JP" altLang="en-US" sz="1200">
              <a:latin typeface="ＭＳ Ｐゴシック"/>
            </a:rPr>
            <a:t>位とトップレベルに最善のクラスに位置しています。主な要因は消耗品類や複写機使用料等で、合冊入札契約や発注形態等の見直しを積極的に行い、低コストでの契約を実現していることがあげられます。また公共施設の統廃合や指定管理者制度の導入、民営化などにより経常物件費の低減に努めています。</a:t>
          </a:r>
          <a:endParaRPr kumimoji="1" lang="en-US" altLang="ja-JP" sz="1200">
            <a:latin typeface="ＭＳ Ｐゴシック"/>
          </a:endParaRPr>
        </a:p>
        <a:p>
          <a:r>
            <a:rPr kumimoji="1" lang="ja-JP" altLang="en-US" sz="1200">
              <a:latin typeface="ＭＳ Ｐゴシック"/>
            </a:rPr>
            <a:t>　今後も経常経費の歳出削減に努め、低コストで質の高い行政サービスの提供を目指した行財政改革を進めていきます。</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18143</xdr:rowOff>
    </xdr:from>
    <xdr:to>
      <xdr:col>24</xdr:col>
      <xdr:colOff>31750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84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104520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18143</xdr:rowOff>
    </xdr:from>
    <xdr:to>
      <xdr:col>24</xdr:col>
      <xdr:colOff>120650</xdr:colOff>
      <xdr:row>14</xdr:row>
      <xdr:rowOff>18143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18143</xdr:rowOff>
    </xdr:from>
    <xdr:to>
      <xdr:col>24</xdr:col>
      <xdr:colOff>31750</xdr:colOff>
      <xdr:row>14</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8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14</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98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156936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138793</xdr:rowOff>
    </xdr:from>
    <xdr:to>
      <xdr:col>24</xdr:col>
      <xdr:colOff>82550</xdr:colOff>
      <xdr:row>14</xdr:row>
      <xdr:rowOff>68943</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47370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160564</xdr:rowOff>
    </xdr:from>
    <xdr:to>
      <xdr:col>22</xdr:col>
      <xdr:colOff>615950</xdr:colOff>
      <xdr:row>14</xdr:row>
      <xdr:rowOff>90714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前年度と横ばいの推移をたどり</a:t>
          </a:r>
          <a:r>
            <a:rPr kumimoji="1" lang="en-US" altLang="ja-JP" sz="1200">
              <a:latin typeface="ＭＳ Ｐゴシック"/>
            </a:rPr>
            <a:t>9.3</a:t>
          </a:r>
          <a:r>
            <a:rPr kumimoji="1" lang="ja-JP" altLang="en-US" sz="1200">
              <a:latin typeface="ＭＳ Ｐゴシック"/>
            </a:rPr>
            <a:t>％となりましたが、全国平均、県平均及び類似団体平均より低い状況です。</a:t>
          </a:r>
        </a:p>
        <a:p>
          <a:r>
            <a:rPr kumimoji="1" lang="ja-JP" altLang="en-US" sz="1200">
              <a:latin typeface="ＭＳ Ｐゴシック"/>
            </a:rPr>
            <a:t>　扶助費は、年々増加傾向にあり、特に保育所運営負担金等の児童措置費や障害福祉サービス費や児童発達支援事業費の伸びが顕著な状況です。</a:t>
          </a:r>
          <a:endParaRPr kumimoji="1" lang="en-US" altLang="ja-JP" sz="1200">
            <a:latin typeface="ＭＳ Ｐゴシック"/>
          </a:endParaRPr>
        </a:p>
        <a:p>
          <a:r>
            <a:rPr kumimoji="1" lang="ja-JP" altLang="en-US" sz="1200">
              <a:latin typeface="ＭＳ Ｐゴシック"/>
            </a:rPr>
            <a:t>　高齢化社会に伴う民生費全般の扶助費の増加などが予想されるため、資格審査等の適正化や受益者負担等の検討をしながら、財政を圧迫する扶助費の上昇傾向に留意していきます。</a:t>
          </a:r>
          <a:endParaRPr kumimoji="1" lang="ja-JP" altLang="en-US" sz="1200" b="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98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xdr:rowOff>
    </xdr:from>
    <xdr:to>
      <xdr:col>3</xdr:col>
      <xdr:colOff>142875</xdr:colOff>
      <xdr:row>54</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a:t>
          </a:r>
          <a:r>
            <a:rPr kumimoji="1" lang="en-US" altLang="ja-JP" sz="1200">
              <a:latin typeface="ＭＳ Ｐゴシック"/>
            </a:rPr>
            <a:t>0.9</a:t>
          </a:r>
          <a:r>
            <a:rPr kumimoji="1" lang="ja-JP" altLang="en-US" sz="1200">
              <a:latin typeface="ＭＳ Ｐゴシック"/>
            </a:rPr>
            <a:t>％悪化し、</a:t>
          </a:r>
          <a:r>
            <a:rPr kumimoji="1" lang="en-US" altLang="ja-JP" sz="1200">
              <a:latin typeface="ＭＳ Ｐゴシック"/>
            </a:rPr>
            <a:t>13.8</a:t>
          </a:r>
          <a:r>
            <a:rPr kumimoji="1" lang="ja-JP" altLang="en-US" sz="1200">
              <a:latin typeface="ＭＳ Ｐゴシック"/>
            </a:rPr>
            <a:t>％となったものの、全国及び類似団体の平均より良い状況です。</a:t>
          </a:r>
          <a:endParaRPr kumimoji="1" lang="en-US" altLang="ja-JP" sz="1200">
            <a:latin typeface="ＭＳ Ｐゴシック"/>
          </a:endParaRPr>
        </a:p>
        <a:p>
          <a:r>
            <a:rPr kumimoji="1" lang="ja-JP" altLang="en-US" sz="1200">
              <a:latin typeface="ＭＳ Ｐゴシック"/>
            </a:rPr>
            <a:t>　当該指標に大きく影響を与えるものは、特別会計に対する繰出金ですので、特に国民健康保険特別会計と簡易水道特別会計の経営状況に注意している状況です。国民健康保険は、国民皆保険制度を担う重要な会計ですが、制度上赤字会計となる傾向にありますが。保険料の適正化等に随時留意し、財政健全化に努めていくこととしています。</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149860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a:t>
          </a:r>
          <a:r>
            <a:rPr kumimoji="1" lang="en-US" altLang="ja-JP" sz="1200">
              <a:latin typeface="ＭＳ Ｐゴシック"/>
            </a:rPr>
            <a:t>1.3</a:t>
          </a:r>
          <a:r>
            <a:rPr kumimoji="1" lang="ja-JP" altLang="en-US" sz="1200">
              <a:latin typeface="ＭＳ Ｐゴシック"/>
            </a:rPr>
            <a:t>％改善しましたが、全国、県及び類似団体平均を下回った</a:t>
          </a:r>
          <a:r>
            <a:rPr kumimoji="1" lang="en-US" altLang="ja-JP" sz="1200">
              <a:latin typeface="ＭＳ Ｐゴシック"/>
            </a:rPr>
            <a:t>11.3</a:t>
          </a:r>
          <a:r>
            <a:rPr kumimoji="1" lang="ja-JP" altLang="en-US" sz="1200">
              <a:latin typeface="ＭＳ Ｐゴシック"/>
            </a:rPr>
            <a:t>％となりました。当該指標に大きく影響を与えるものは、公営企業に対する補助費等です。平成</a:t>
          </a:r>
          <a:r>
            <a:rPr kumimoji="1" lang="en-US" altLang="ja-JP" sz="1200">
              <a:latin typeface="ＭＳ Ｐゴシック"/>
            </a:rPr>
            <a:t>18</a:t>
          </a:r>
          <a:r>
            <a:rPr kumimoji="1" lang="ja-JP" altLang="en-US" sz="1200">
              <a:latin typeface="ＭＳ Ｐゴシック"/>
            </a:rPr>
            <a:t>年度以降、公営企業や関係団体との補助金の適正化に努めていますので、年々改善している状況にありますが、今後も公営企業の経営の在り方等をふまえつつ、国の指針に沿った経営改善を公営企業会計へ求めると共に、法定外負担金の見直しや関係団体との補助金の在り方を再構築していくなど、補助金等の適正化をさらに進めていきます。</a:t>
          </a: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443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83566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17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a:t>
          </a:r>
          <a:r>
            <a:rPr kumimoji="1" lang="en-US" altLang="ja-JP" sz="1200">
              <a:latin typeface="ＭＳ Ｐゴシック"/>
            </a:rPr>
            <a:t>3.0</a:t>
          </a:r>
          <a:r>
            <a:rPr kumimoji="1" lang="ja-JP" altLang="en-US" sz="1200">
              <a:latin typeface="ＭＳ Ｐゴシック"/>
            </a:rPr>
            <a:t>％悪化し、</a:t>
          </a:r>
          <a:r>
            <a:rPr kumimoji="1" lang="en-US" altLang="ja-JP" sz="1200">
              <a:latin typeface="ＭＳ Ｐゴシック"/>
            </a:rPr>
            <a:t>23.3</a:t>
          </a:r>
          <a:r>
            <a:rPr kumimoji="1" lang="ja-JP" altLang="en-US" sz="1200">
              <a:latin typeface="ＭＳ Ｐゴシック"/>
            </a:rPr>
            <a:t>％と全国平均や県平均及び類似団体平均と比較した場合、負担が高くなっている状況です。</a:t>
          </a:r>
        </a:p>
        <a:p>
          <a:r>
            <a:rPr kumimoji="1" lang="ja-JP" altLang="en-US" sz="1200">
              <a:latin typeface="ＭＳ Ｐゴシック"/>
            </a:rPr>
            <a:t>　増要因としては、前年度に合併振興基金を合併特例事業債を発行して</a:t>
          </a:r>
          <a:r>
            <a:rPr kumimoji="1" lang="en-US" altLang="ja-JP" sz="1200">
              <a:latin typeface="ＭＳ Ｐゴシック"/>
            </a:rPr>
            <a:t>31.4</a:t>
          </a:r>
          <a:r>
            <a:rPr kumimoji="1" lang="ja-JP" altLang="en-US" sz="1200">
              <a:latin typeface="ＭＳ Ｐゴシック"/>
            </a:rPr>
            <a:t>億円発行したことで、本年度から元利償還金の返済が始まり、元利償還金が約</a:t>
          </a:r>
          <a:r>
            <a:rPr kumimoji="1" lang="en-US" altLang="ja-JP" sz="1200">
              <a:latin typeface="ＭＳ Ｐゴシック"/>
            </a:rPr>
            <a:t>7</a:t>
          </a:r>
          <a:r>
            <a:rPr kumimoji="1" lang="ja-JP" altLang="en-US" sz="1200">
              <a:latin typeface="ＭＳ Ｐゴシック"/>
            </a:rPr>
            <a:t>億円程度増加したことが大きく影響しています。</a:t>
          </a:r>
          <a:endParaRPr kumimoji="1" lang="en-US" altLang="ja-JP" sz="1200">
            <a:latin typeface="ＭＳ Ｐゴシック"/>
          </a:endParaRPr>
        </a:p>
        <a:p>
          <a:r>
            <a:rPr kumimoji="1" lang="ja-JP" altLang="en-US" sz="1200">
              <a:latin typeface="ＭＳ Ｐゴシック"/>
            </a:rPr>
            <a:t>　今後は、上記に加えて、熊本地震の影響により災害廃棄物処理に係る災害対策債や公共施設等の災害復旧債など大型の地方債をさらに発行する予定ですので当該比率は悪化する見込みです。</a:t>
          </a: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80</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27532"/>
          <a:ext cx="8382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78</xdr:row>
      <xdr:rowOff>154432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27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163576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27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25416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公債費を除く経常収支比率は、前年度より</a:t>
          </a:r>
          <a:r>
            <a:rPr kumimoji="1" lang="en-US" altLang="ja-JP" sz="1200">
              <a:latin typeface="ＭＳ Ｐゴシック"/>
            </a:rPr>
            <a:t>1.8</a:t>
          </a:r>
          <a:r>
            <a:rPr kumimoji="1" lang="ja-JP" altLang="en-US" sz="1200">
              <a:latin typeface="ＭＳ Ｐゴシック"/>
            </a:rPr>
            <a:t>％改善しており、全国、県及び類似団体平均より良い状況です。</a:t>
          </a:r>
        </a:p>
        <a:p>
          <a:r>
            <a:rPr kumimoji="1" lang="ja-JP" altLang="en-US" sz="1200">
              <a:latin typeface="ＭＳ Ｐゴシック"/>
            </a:rPr>
            <a:t>　今後も、人事考課制度の活用等による給与の適正化、定員管理計画に基づく職員数の見直しにより人件費の抑制を図りるとともに、施設の統廃合、指定管理者制度の活用や民間委託等による業務の委託化を検討しながら行財政改革を進めていくこととしています。また公債費や繰出金（補助金）に繋がる建設事業費の抑制に努め、公営事業会計等を含む市全体の財政健全化を図っていきます。</a:t>
          </a:r>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429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657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155575</xdr:rowOff>
    </xdr:from>
    <xdr:to>
      <xdr:col>21</xdr:col>
      <xdr:colOff>361950</xdr:colOff>
      <xdr:row>76</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143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155575</xdr:rowOff>
    </xdr:from>
    <xdr:to>
      <xdr:col>20</xdr:col>
      <xdr:colOff>158750</xdr:colOff>
      <xdr:row>76</xdr:row>
      <xdr:rowOff>144145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143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104775</xdr:rowOff>
    </xdr:from>
    <xdr:to>
      <xdr:col>20</xdr:col>
      <xdr:colOff>209550</xdr:colOff>
      <xdr:row>76</xdr:row>
      <xdr:rowOff>34925</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45102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93345</xdr:rowOff>
    </xdr:from>
    <xdr:to>
      <xdr:col>19</xdr:col>
      <xdr:colOff>6350</xdr:colOff>
      <xdr:row>77</xdr:row>
      <xdr:rowOff>23495</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2954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33672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熊本県宇城市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72653</xdr:rowOff>
    </xdr:from>
    <xdr:to>
      <xdr:col>4</xdr:col>
      <xdr:colOff>1117600</xdr:colOff>
      <xdr:row>16</xdr:row>
      <xdr:rowOff>81454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63478"/>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66231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72653</xdr:rowOff>
    </xdr:from>
    <xdr:to>
      <xdr:col>4</xdr:col>
      <xdr:colOff>469900</xdr:colOff>
      <xdr:row>16</xdr:row>
      <xdr:rowOff>106714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63478"/>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48568</xdr:rowOff>
    </xdr:from>
    <xdr:to>
      <xdr:col>3</xdr:col>
      <xdr:colOff>904875</xdr:colOff>
      <xdr:row>16</xdr:row>
      <xdr:rowOff>106714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39393"/>
          <a:ext cx="698500" cy="5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164844</xdr:rowOff>
    </xdr:from>
    <xdr:to>
      <xdr:col>3</xdr:col>
      <xdr:colOff>206375</xdr:colOff>
      <xdr:row>16</xdr:row>
      <xdr:rowOff>48568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84219"/>
          <a:ext cx="698500" cy="5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30654</xdr:rowOff>
    </xdr:from>
    <xdr:to>
      <xdr:col>5</xdr:col>
      <xdr:colOff>34925</xdr:colOff>
      <xdr:row>16</xdr:row>
      <xdr:rowOff>132254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82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47181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6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21853</xdr:rowOff>
    </xdr:from>
    <xdr:to>
      <xdr:col>4</xdr:col>
      <xdr:colOff>520700</xdr:colOff>
      <xdr:row>16</xdr:row>
      <xdr:rowOff>123453</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133630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55914</xdr:rowOff>
    </xdr:from>
    <xdr:to>
      <xdr:col>3</xdr:col>
      <xdr:colOff>955675</xdr:colOff>
      <xdr:row>16</xdr:row>
      <xdr:rowOff>157514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84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167691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169218</xdr:rowOff>
    </xdr:from>
    <xdr:to>
      <xdr:col>3</xdr:col>
      <xdr:colOff>257175</xdr:colOff>
      <xdr:row>16</xdr:row>
      <xdr:rowOff>99368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78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109545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114044</xdr:rowOff>
    </xdr:from>
    <xdr:to>
      <xdr:col>2</xdr:col>
      <xdr:colOff>692150</xdr:colOff>
      <xdr:row>16</xdr:row>
      <xdr:rowOff>44194</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73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54371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198963</xdr:rowOff>
    </xdr:from>
    <xdr:to>
      <xdr:col>4</xdr:col>
      <xdr:colOff>1117600</xdr:colOff>
      <xdr:row>35</xdr:row>
      <xdr:rowOff>199329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9313"/>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199329</xdr:rowOff>
    </xdr:from>
    <xdr:to>
      <xdr:col>4</xdr:col>
      <xdr:colOff>469900</xdr:colOff>
      <xdr:row>35</xdr:row>
      <xdr:rowOff>237208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09679"/>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145722</xdr:rowOff>
    </xdr:from>
    <xdr:to>
      <xdr:col>3</xdr:col>
      <xdr:colOff>904875</xdr:colOff>
      <xdr:row>35</xdr:row>
      <xdr:rowOff>237208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56072"/>
          <a:ext cx="698500" cy="9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50922</xdr:rowOff>
    </xdr:from>
    <xdr:to>
      <xdr:col>3</xdr:col>
      <xdr:colOff>206375</xdr:colOff>
      <xdr:row>35</xdr:row>
      <xdr:rowOff>145722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61272"/>
          <a:ext cx="698500" cy="9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148163</xdr:rowOff>
    </xdr:from>
    <xdr:to>
      <xdr:col>5</xdr:col>
      <xdr:colOff>34925</xdr:colOff>
      <xdr:row>35</xdr:row>
      <xdr:rowOff>249763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67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336140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148529</xdr:rowOff>
    </xdr:from>
    <xdr:to>
      <xdr:col>4</xdr:col>
      <xdr:colOff>520700</xdr:colOff>
      <xdr:row>35</xdr:row>
      <xdr:rowOff>250129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675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260306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186408</xdr:rowOff>
    </xdr:from>
    <xdr:to>
      <xdr:col>3</xdr:col>
      <xdr:colOff>955675</xdr:colOff>
      <xdr:row>35</xdr:row>
      <xdr:rowOff>288008</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679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298185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6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94922</xdr:rowOff>
    </xdr:from>
    <xdr:to>
      <xdr:col>3</xdr:col>
      <xdr:colOff>257175</xdr:colOff>
      <xdr:row>35</xdr:row>
      <xdr:rowOff>196522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70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206699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122</xdr:rowOff>
    </xdr:from>
    <xdr:to>
      <xdr:col>2</xdr:col>
      <xdr:colOff>692150</xdr:colOff>
      <xdr:row>35</xdr:row>
      <xdr:rowOff>101722</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6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111899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5112</xdr:rowOff>
    </xdr:from>
    <xdr:to>
      <xdr:col>6</xdr:col>
      <xdr:colOff>511175</xdr:colOff>
      <xdr:row>35</xdr:row>
      <xdr:rowOff>16713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5862"/>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16713</xdr:rowOff>
    </xdr:from>
    <xdr:to>
      <xdr:col>5</xdr:col>
      <xdr:colOff>358775</xdr:colOff>
      <xdr:row>35</xdr:row>
      <xdr:rowOff>18980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7463"/>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125146</xdr:rowOff>
    </xdr:from>
    <xdr:to>
      <xdr:col>4</xdr:col>
      <xdr:colOff>155575</xdr:colOff>
      <xdr:row>35</xdr:row>
      <xdr:rowOff>18980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54446"/>
          <a:ext cx="889000" cy="6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92627</xdr:rowOff>
    </xdr:from>
    <xdr:to>
      <xdr:col>2</xdr:col>
      <xdr:colOff>638175</xdr:colOff>
      <xdr:row>34</xdr:row>
      <xdr:rowOff>125146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21927"/>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125762</xdr:rowOff>
    </xdr:from>
    <xdr:to>
      <xdr:col>6</xdr:col>
      <xdr:colOff>561975</xdr:colOff>
      <xdr:row>35</xdr:row>
      <xdr:rowOff>55912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9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148639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137363</xdr:rowOff>
    </xdr:from>
    <xdr:to>
      <xdr:col>5</xdr:col>
      <xdr:colOff>409575</xdr:colOff>
      <xdr:row>35</xdr:row>
      <xdr:rowOff>67513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84040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4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139630</xdr:rowOff>
    </xdr:from>
    <xdr:to>
      <xdr:col>4</xdr:col>
      <xdr:colOff>206375</xdr:colOff>
      <xdr:row>35</xdr:row>
      <xdr:rowOff>69780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9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86307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74346</xdr:rowOff>
    </xdr:from>
    <xdr:to>
      <xdr:col>3</xdr:col>
      <xdr:colOff>3175</xdr:colOff>
      <xdr:row>35</xdr:row>
      <xdr:rowOff>4496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9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21023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41827</xdr:rowOff>
    </xdr:from>
    <xdr:to>
      <xdr:col>1</xdr:col>
      <xdr:colOff>485775</xdr:colOff>
      <xdr:row>34</xdr:row>
      <xdr:rowOff>143427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8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159954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161163</xdr:rowOff>
    </xdr:from>
    <xdr:to>
      <xdr:col>6</xdr:col>
      <xdr:colOff>511175</xdr:colOff>
      <xdr:row>58</xdr:row>
      <xdr:rowOff>168407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05263"/>
          <a:ext cx="8382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168407</xdr:rowOff>
    </xdr:from>
    <xdr:to>
      <xdr:col>5</xdr:col>
      <xdr:colOff>358775</xdr:colOff>
      <xdr:row>59</xdr:row>
      <xdr:rowOff>857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2507"/>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857</xdr:rowOff>
    </xdr:from>
    <xdr:to>
      <xdr:col>4</xdr:col>
      <xdr:colOff>155575</xdr:colOff>
      <xdr:row>59</xdr:row>
      <xdr:rowOff>1775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6407"/>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322</xdr:rowOff>
    </xdr:from>
    <xdr:to>
      <xdr:col>2</xdr:col>
      <xdr:colOff>638175</xdr:colOff>
      <xdr:row>59</xdr:row>
      <xdr:rowOff>1775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115872"/>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110363</xdr:rowOff>
    </xdr:from>
    <xdr:to>
      <xdr:col>6</xdr:col>
      <xdr:colOff>561975</xdr:colOff>
      <xdr:row>59</xdr:row>
      <xdr:rowOff>40513</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117607</xdr:rowOff>
    </xdr:from>
    <xdr:to>
      <xdr:col>5</xdr:col>
      <xdr:colOff>409575</xdr:colOff>
      <xdr:row>59</xdr:row>
      <xdr:rowOff>47757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38884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121507</xdr:rowOff>
    </xdr:from>
    <xdr:to>
      <xdr:col>4</xdr:col>
      <xdr:colOff>206375</xdr:colOff>
      <xdr:row>59</xdr:row>
      <xdr:rowOff>51657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42784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122425</xdr:rowOff>
    </xdr:from>
    <xdr:to>
      <xdr:col>3</xdr:col>
      <xdr:colOff>3175</xdr:colOff>
      <xdr:row>59</xdr:row>
      <xdr:rowOff>52575</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43702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5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120972</xdr:rowOff>
    </xdr:from>
    <xdr:to>
      <xdr:col>1</xdr:col>
      <xdr:colOff>485775</xdr:colOff>
      <xdr:row>59</xdr:row>
      <xdr:rowOff>51122</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42249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104404</xdr:rowOff>
    </xdr:from>
    <xdr:to>
      <xdr:col>6</xdr:col>
      <xdr:colOff>511175</xdr:colOff>
      <xdr:row>77</xdr:row>
      <xdr:rowOff>108655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134604"/>
          <a:ext cx="838200" cy="17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100609</xdr:rowOff>
    </xdr:from>
    <xdr:to>
      <xdr:col>5</xdr:col>
      <xdr:colOff>358775</xdr:colOff>
      <xdr:row>77</xdr:row>
      <xdr:rowOff>108655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02259"/>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100609</xdr:rowOff>
    </xdr:from>
    <xdr:to>
      <xdr:col>4</xdr:col>
      <xdr:colOff>155575</xdr:colOff>
      <xdr:row>78</xdr:row>
      <xdr:rowOff>3728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02259"/>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3728</xdr:rowOff>
    </xdr:from>
    <xdr:to>
      <xdr:col>2</xdr:col>
      <xdr:colOff>638175</xdr:colOff>
      <xdr:row>78</xdr:row>
      <xdr:rowOff>20920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76828"/>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53604</xdr:rowOff>
    </xdr:from>
    <xdr:to>
      <xdr:col>6</xdr:col>
      <xdr:colOff>561975</xdr:colOff>
      <xdr:row>76</xdr:row>
      <xdr:rowOff>155204</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76481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3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57855</xdr:rowOff>
    </xdr:from>
    <xdr:to>
      <xdr:col>5</xdr:col>
      <xdr:colOff>409575</xdr:colOff>
      <xdr:row>77</xdr:row>
      <xdr:rowOff>159455</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150582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35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49809</xdr:rowOff>
    </xdr:from>
    <xdr:to>
      <xdr:col>4</xdr:col>
      <xdr:colOff>206375</xdr:colOff>
      <xdr:row>77</xdr:row>
      <xdr:rowOff>151409</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167936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02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124378</xdr:rowOff>
    </xdr:from>
    <xdr:to>
      <xdr:col>3</xdr:col>
      <xdr:colOff>3175</xdr:colOff>
      <xdr:row>78</xdr:row>
      <xdr:rowOff>54528</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45655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4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141570</xdr:rowOff>
    </xdr:from>
    <xdr:to>
      <xdr:col>1</xdr:col>
      <xdr:colOff>485775</xdr:colOff>
      <xdr:row>78</xdr:row>
      <xdr:rowOff>71720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3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62847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4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24860</xdr:rowOff>
    </xdr:from>
    <xdr:to>
      <xdr:col>6</xdr:col>
      <xdr:colOff>511175</xdr:colOff>
      <xdr:row>96</xdr:row>
      <xdr:rowOff>99058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4060"/>
          <a:ext cx="838200" cy="7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99058</xdr:rowOff>
    </xdr:from>
    <xdr:to>
      <xdr:col>5</xdr:col>
      <xdr:colOff>358775</xdr:colOff>
      <xdr:row>97</xdr:row>
      <xdr:rowOff>83057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58258"/>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83057</xdr:rowOff>
    </xdr:from>
    <xdr:to>
      <xdr:col>4</xdr:col>
      <xdr:colOff>155575</xdr:colOff>
      <xdr:row>97</xdr:row>
      <xdr:rowOff>130637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13707"/>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130637</xdr:rowOff>
    </xdr:from>
    <xdr:to>
      <xdr:col>2</xdr:col>
      <xdr:colOff>638175</xdr:colOff>
      <xdr:row>97</xdr:row>
      <xdr:rowOff>152713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61287"/>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145510</xdr:rowOff>
    </xdr:from>
    <xdr:to>
      <xdr:col>6</xdr:col>
      <xdr:colOff>561975</xdr:colOff>
      <xdr:row>96</xdr:row>
      <xdr:rowOff>75660</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64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168387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48258</xdr:rowOff>
    </xdr:from>
    <xdr:to>
      <xdr:col>5</xdr:col>
      <xdr:colOff>409575</xdr:colOff>
      <xdr:row>96</xdr:row>
      <xdr:rowOff>149858</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166385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32257</xdr:rowOff>
    </xdr:from>
    <xdr:to>
      <xdr:col>4</xdr:col>
      <xdr:colOff>206375</xdr:colOff>
      <xdr:row>97</xdr:row>
      <xdr:rowOff>133857</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6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150384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79837</xdr:rowOff>
    </xdr:from>
    <xdr:to>
      <xdr:col>3</xdr:col>
      <xdr:colOff>3175</xdr:colOff>
      <xdr:row>98</xdr:row>
      <xdr:rowOff>9987</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7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26514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101913</xdr:rowOff>
    </xdr:from>
    <xdr:to>
      <xdr:col>1</xdr:col>
      <xdr:colOff>485775</xdr:colOff>
      <xdr:row>98</xdr:row>
      <xdr:rowOff>32063</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7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48590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112554</xdr:rowOff>
    </xdr:from>
    <xdr:to>
      <xdr:col>15</xdr:col>
      <xdr:colOff>180975</xdr:colOff>
      <xdr:row>35</xdr:row>
      <xdr:rowOff>23914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41854"/>
          <a:ext cx="8382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112554</xdr:rowOff>
    </xdr:from>
    <xdr:to>
      <xdr:col>14</xdr:col>
      <xdr:colOff>28575</xdr:colOff>
      <xdr:row>35</xdr:row>
      <xdr:rowOff>60299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41854"/>
          <a:ext cx="889000" cy="1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161589</xdr:rowOff>
    </xdr:from>
    <xdr:to>
      <xdr:col>12</xdr:col>
      <xdr:colOff>511175</xdr:colOff>
      <xdr:row>35</xdr:row>
      <xdr:rowOff>60299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90889"/>
          <a:ext cx="889000" cy="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107162</xdr:rowOff>
    </xdr:from>
    <xdr:to>
      <xdr:col>11</xdr:col>
      <xdr:colOff>307975</xdr:colOff>
      <xdr:row>34</xdr:row>
      <xdr:rowOff>161589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36462"/>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144564</xdr:rowOff>
    </xdr:from>
    <xdr:to>
      <xdr:col>15</xdr:col>
      <xdr:colOff>231775</xdr:colOff>
      <xdr:row>35</xdr:row>
      <xdr:rowOff>74714</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59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167441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61754</xdr:rowOff>
    </xdr:from>
    <xdr:to>
      <xdr:col>14</xdr:col>
      <xdr:colOff>79375</xdr:colOff>
      <xdr:row>34</xdr:row>
      <xdr:rowOff>163354</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589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8431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6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9499</xdr:rowOff>
    </xdr:from>
    <xdr:to>
      <xdr:col>12</xdr:col>
      <xdr:colOff>561975</xdr:colOff>
      <xdr:row>35</xdr:row>
      <xdr:rowOff>111099</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127626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110789</xdr:rowOff>
    </xdr:from>
    <xdr:to>
      <xdr:col>11</xdr:col>
      <xdr:colOff>358775</xdr:colOff>
      <xdr:row>35</xdr:row>
      <xdr:rowOff>40939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59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57466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56362</xdr:rowOff>
    </xdr:from>
    <xdr:to>
      <xdr:col>10</xdr:col>
      <xdr:colOff>155575</xdr:colOff>
      <xdr:row>34</xdr:row>
      <xdr:rowOff>157962</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5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3039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6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147600</xdr:rowOff>
    </xdr:from>
    <xdr:to>
      <xdr:col>15</xdr:col>
      <xdr:colOff>180975</xdr:colOff>
      <xdr:row>58</xdr:row>
      <xdr:rowOff>153322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091700"/>
          <a:ext cx="8382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121402</xdr:rowOff>
    </xdr:from>
    <xdr:to>
      <xdr:col>14</xdr:col>
      <xdr:colOff>28575</xdr:colOff>
      <xdr:row>58</xdr:row>
      <xdr:rowOff>147600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10065502"/>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121402</xdr:rowOff>
    </xdr:from>
    <xdr:to>
      <xdr:col>12</xdr:col>
      <xdr:colOff>511175</xdr:colOff>
      <xdr:row>58</xdr:row>
      <xdr:rowOff>137574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65502"/>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137574</xdr:rowOff>
    </xdr:from>
    <xdr:to>
      <xdr:col>11</xdr:col>
      <xdr:colOff>307975</xdr:colOff>
      <xdr:row>58</xdr:row>
      <xdr:rowOff>162762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81674"/>
          <a:ext cx="889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102522</xdr:rowOff>
    </xdr:from>
    <xdr:to>
      <xdr:col>15</xdr:col>
      <xdr:colOff>231775</xdr:colOff>
      <xdr:row>59</xdr:row>
      <xdr:rowOff>32672</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10426700" y="100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96800</xdr:rowOff>
    </xdr:from>
    <xdr:to>
      <xdr:col>14</xdr:col>
      <xdr:colOff>79375</xdr:colOff>
      <xdr:row>59</xdr:row>
      <xdr:rowOff>26950</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9588500" y="100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18077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70602</xdr:rowOff>
    </xdr:from>
    <xdr:to>
      <xdr:col>12</xdr:col>
      <xdr:colOff>561975</xdr:colOff>
      <xdr:row>59</xdr:row>
      <xdr:rowOff>752</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8699500" y="100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17279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86774</xdr:rowOff>
    </xdr:from>
    <xdr:to>
      <xdr:col>11</xdr:col>
      <xdr:colOff>358775</xdr:colOff>
      <xdr:row>59</xdr:row>
      <xdr:rowOff>16924</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7810500" y="100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33451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111962</xdr:rowOff>
    </xdr:from>
    <xdr:to>
      <xdr:col>10</xdr:col>
      <xdr:colOff>155575</xdr:colOff>
      <xdr:row>59</xdr:row>
      <xdr:rowOff>42112</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6921500" y="100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33239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160488</xdr:rowOff>
    </xdr:from>
    <xdr:to>
      <xdr:col>15</xdr:col>
      <xdr:colOff>180975</xdr:colOff>
      <xdr:row>79</xdr:row>
      <xdr:rowOff>11610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33588"/>
          <a:ext cx="8382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109688</xdr:rowOff>
    </xdr:from>
    <xdr:to>
      <xdr:col>15</xdr:col>
      <xdr:colOff>231775</xdr:colOff>
      <xdr:row>79</xdr:row>
      <xdr:rowOff>39838</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10426700" y="134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132260</xdr:rowOff>
    </xdr:from>
    <xdr:to>
      <xdr:col>14</xdr:col>
      <xdr:colOff>79375</xdr:colOff>
      <xdr:row>79</xdr:row>
      <xdr:rowOff>62410</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9588500" y="135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53537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30170</xdr:rowOff>
    </xdr:from>
    <xdr:to>
      <xdr:col>15</xdr:col>
      <xdr:colOff>180975</xdr:colOff>
      <xdr:row>98</xdr:row>
      <xdr:rowOff>126701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9639300" y="16832270"/>
          <a:ext cx="838200" cy="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75901</xdr:rowOff>
    </xdr:from>
    <xdr:to>
      <xdr:col>15</xdr:col>
      <xdr:colOff>231775</xdr:colOff>
      <xdr:row>99</xdr:row>
      <xdr:rowOff>6051</xdr:rowOff>
    </xdr:to>
    <xdr:sp macro="" textlink="">
      <xdr:nvSpPr>
        <xdr:cNvPr id="457" name="円/楕円 456">
          <a:extLst>
            <a:ext uri="{FF2B5EF4-FFF2-40B4-BE49-F238E27FC236}">
              <a16:creationId xmlns:a16="http://schemas.microsoft.com/office/drawing/2014/main" id="{00000000-0008-0000-0600-0000C9010000}"/>
            </a:ext>
          </a:extLst>
        </xdr:cNvPr>
        <xdr:cNvSpPr/>
      </xdr:nvSpPr>
      <xdr:spPr>
        <a:xfrm>
          <a:off x="10426700" y="168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162278</xdr:rowOff>
    </xdr:from>
    <xdr:ext cx="534377" cy="259045"/>
    <xdr:sp macro="" textlink="">
      <xdr:nvSpPr>
        <xdr:cNvPr id="458" name="普通建設事業費 （ うち更新整備　）該当値テキスト">
          <a:extLst>
            <a:ext uri="{FF2B5EF4-FFF2-40B4-BE49-F238E27FC236}">
              <a16:creationId xmlns:a16="http://schemas.microsoft.com/office/drawing/2014/main" id="{00000000-0008-0000-0600-0000CA010000}"/>
            </a:ext>
          </a:extLst>
        </xdr:cNvPr>
        <xdr:cNvSpPr txBox="1"/>
      </xdr:nvSpPr>
      <xdr:spPr>
        <a:xfrm>
          <a:off x="10528300" y="167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150820</xdr:rowOff>
    </xdr:from>
    <xdr:to>
      <xdr:col>14</xdr:col>
      <xdr:colOff>79375</xdr:colOff>
      <xdr:row>98</xdr:row>
      <xdr:rowOff>80970</xdr:rowOff>
    </xdr:to>
    <xdr:sp macro="" textlink="">
      <xdr:nvSpPr>
        <xdr:cNvPr id="459" name="円/楕円 458">
          <a:extLst>
            <a:ext uri="{FF2B5EF4-FFF2-40B4-BE49-F238E27FC236}">
              <a16:creationId xmlns:a16="http://schemas.microsoft.com/office/drawing/2014/main" id="{00000000-0008-0000-0600-0000CB010000}"/>
            </a:ext>
          </a:extLst>
        </xdr:cNvPr>
        <xdr:cNvSpPr/>
      </xdr:nvSpPr>
      <xdr:spPr>
        <a:xfrm>
          <a:off x="9588500" y="167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72097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8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a:extLst>
            <a:ext uri="{FF2B5EF4-FFF2-40B4-BE49-F238E27FC236}">
              <a16:creationId xmlns:a16="http://schemas.microsoft.com/office/drawing/2014/main" id="{00000000-0008-0000-0600-0000C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a:extLst>
            <a:ext uri="{FF2B5EF4-FFF2-40B4-BE49-F238E27FC236}">
              <a16:creationId xmlns:a16="http://schemas.microsoft.com/office/drawing/2014/main" id="{00000000-0008-0000-0600-0000E3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a:extLst>
            <a:ext uri="{FF2B5EF4-FFF2-40B4-BE49-F238E27FC236}">
              <a16:creationId xmlns:a16="http://schemas.microsoft.com/office/drawing/2014/main" id="{00000000-0008-0000-0600-0000E5010000}"/>
            </a:ext>
          </a:extLst>
        </xdr:cNvPr>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86345</xdr:rowOff>
    </xdr:from>
    <xdr:to>
      <xdr:col>23</xdr:col>
      <xdr:colOff>517525</xdr:colOff>
      <xdr:row>38</xdr:row>
      <xdr:rowOff>134507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15481300" y="6601445"/>
          <a:ext cx="838200" cy="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a:extLst>
            <a:ext uri="{FF2B5EF4-FFF2-40B4-BE49-F238E27FC236}">
              <a16:creationId xmlns:a16="http://schemas.microsoft.com/office/drawing/2014/main" id="{00000000-0008-0000-0600-0000E8010000}"/>
            </a:ext>
          </a:extLst>
        </xdr:cNvPr>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a:extLst>
            <a:ext uri="{FF2B5EF4-FFF2-40B4-BE49-F238E27FC236}">
              <a16:creationId xmlns:a16="http://schemas.microsoft.com/office/drawing/2014/main" id="{00000000-0008-0000-0600-0000E9010000}"/>
            </a:ext>
          </a:extLst>
        </xdr:cNvPr>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130181</xdr:rowOff>
    </xdr:from>
    <xdr:to>
      <xdr:col>22</xdr:col>
      <xdr:colOff>365125</xdr:colOff>
      <xdr:row>38</xdr:row>
      <xdr:rowOff>134507</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4592300" y="664528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a:extLst>
            <a:ext uri="{FF2B5EF4-FFF2-40B4-BE49-F238E27FC236}">
              <a16:creationId xmlns:a16="http://schemas.microsoft.com/office/drawing/2014/main" id="{00000000-0008-0000-0600-0000EB010000}"/>
            </a:ext>
          </a:extLst>
        </xdr:cNvPr>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124457</xdr:rowOff>
    </xdr:from>
    <xdr:to>
      <xdr:col>21</xdr:col>
      <xdr:colOff>161925</xdr:colOff>
      <xdr:row>38</xdr:row>
      <xdr:rowOff>130181</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3703300" y="6639557"/>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124457</xdr:rowOff>
    </xdr:from>
    <xdr:to>
      <xdr:col>19</xdr:col>
      <xdr:colOff>644525</xdr:colOff>
      <xdr:row>38</xdr:row>
      <xdr:rowOff>127511</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2814300" y="6639557"/>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35545</xdr:rowOff>
    </xdr:from>
    <xdr:to>
      <xdr:col>23</xdr:col>
      <xdr:colOff>568325</xdr:colOff>
      <xdr:row>38</xdr:row>
      <xdr:rowOff>137145</xdr:rowOff>
    </xdr:to>
    <xdr:sp macro="" textlink="">
      <xdr:nvSpPr>
        <xdr:cNvPr id="506" name="円/楕円 505">
          <a:extLst>
            <a:ext uri="{FF2B5EF4-FFF2-40B4-BE49-F238E27FC236}">
              <a16:creationId xmlns:a16="http://schemas.microsoft.com/office/drawing/2014/main" id="{00000000-0008-0000-0600-0000FA010000}"/>
            </a:ext>
          </a:extLst>
        </xdr:cNvPr>
        <xdr:cNvSpPr/>
      </xdr:nvSpPr>
      <xdr:spPr>
        <a:xfrm>
          <a:off x="16268700" y="65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a:extLst>
            <a:ext uri="{FF2B5EF4-FFF2-40B4-BE49-F238E27FC236}">
              <a16:creationId xmlns:a16="http://schemas.microsoft.com/office/drawing/2014/main" id="{00000000-0008-0000-0600-0000FB010000}"/>
            </a:ext>
          </a:extLst>
        </xdr:cNvPr>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83707</xdr:rowOff>
    </xdr:from>
    <xdr:to>
      <xdr:col>22</xdr:col>
      <xdr:colOff>415925</xdr:colOff>
      <xdr:row>39</xdr:row>
      <xdr:rowOff>13857</xdr:rowOff>
    </xdr:to>
    <xdr:sp macro="" textlink="">
      <xdr:nvSpPr>
        <xdr:cNvPr id="508" name="円/楕円 507">
          <a:extLst>
            <a:ext uri="{FF2B5EF4-FFF2-40B4-BE49-F238E27FC236}">
              <a16:creationId xmlns:a16="http://schemas.microsoft.com/office/drawing/2014/main" id="{00000000-0008-0000-0600-0000FC010000}"/>
            </a:ext>
          </a:extLst>
        </xdr:cNvPr>
        <xdr:cNvSpPr/>
      </xdr:nvSpPr>
      <xdr:spPr>
        <a:xfrm>
          <a:off x="15430500" y="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4984</xdr:rowOff>
    </xdr:from>
    <xdr:ext cx="378565"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2017" y="669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79381</xdr:rowOff>
    </xdr:from>
    <xdr:to>
      <xdr:col>21</xdr:col>
      <xdr:colOff>212725</xdr:colOff>
      <xdr:row>39</xdr:row>
      <xdr:rowOff>9531</xdr:rowOff>
    </xdr:to>
    <xdr:sp macro="" textlink="">
      <xdr:nvSpPr>
        <xdr:cNvPr id="510" name="円/楕円 509">
          <a:extLst>
            <a:ext uri="{FF2B5EF4-FFF2-40B4-BE49-F238E27FC236}">
              <a16:creationId xmlns:a16="http://schemas.microsoft.com/office/drawing/2014/main" id="{00000000-0008-0000-0600-0000FE010000}"/>
            </a:ext>
          </a:extLst>
        </xdr:cNvPr>
        <xdr:cNvSpPr/>
      </xdr:nvSpPr>
      <xdr:spPr>
        <a:xfrm>
          <a:off x="14541500" y="65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658</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7" y="668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73657</xdr:rowOff>
    </xdr:from>
    <xdr:to>
      <xdr:col>20</xdr:col>
      <xdr:colOff>9525</xdr:colOff>
      <xdr:row>39</xdr:row>
      <xdr:rowOff>3807</xdr:rowOff>
    </xdr:to>
    <xdr:sp macro="" textlink="">
      <xdr:nvSpPr>
        <xdr:cNvPr id="512" name="円/楕円 511">
          <a:extLst>
            <a:ext uri="{FF2B5EF4-FFF2-40B4-BE49-F238E27FC236}">
              <a16:creationId xmlns:a16="http://schemas.microsoft.com/office/drawing/2014/main" id="{00000000-0008-0000-0600-000000020000}"/>
            </a:ext>
          </a:extLst>
        </xdr:cNvPr>
        <xdr:cNvSpPr/>
      </xdr:nvSpPr>
      <xdr:spPr>
        <a:xfrm>
          <a:off x="13652500" y="65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166384</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68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76711</xdr:rowOff>
    </xdr:from>
    <xdr:to>
      <xdr:col>18</xdr:col>
      <xdr:colOff>492125</xdr:colOff>
      <xdr:row>39</xdr:row>
      <xdr:rowOff>6861</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2763500" y="65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169438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6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a:extLst>
            <a:ext uri="{FF2B5EF4-FFF2-40B4-BE49-F238E27FC236}">
              <a16:creationId xmlns:a16="http://schemas.microsoft.com/office/drawing/2014/main" id="{00000000-0008-0000-0600-00000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a:extLst>
            <a:ext uri="{FF2B5EF4-FFF2-40B4-BE49-F238E27FC236}">
              <a16:creationId xmlns:a16="http://schemas.microsoft.com/office/drawing/2014/main" id="{00000000-0008-0000-0600-00001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a:extLst>
            <a:ext uri="{FF2B5EF4-FFF2-40B4-BE49-F238E27FC236}">
              <a16:creationId xmlns:a16="http://schemas.microsoft.com/office/drawing/2014/main" id="{00000000-0008-0000-0600-00001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a:extLst>
            <a:ext uri="{FF2B5EF4-FFF2-40B4-BE49-F238E27FC236}">
              <a16:creationId xmlns:a16="http://schemas.microsoft.com/office/drawing/2014/main" id="{00000000-0008-0000-0600-00001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a:extLst>
            <a:ext uri="{FF2B5EF4-FFF2-40B4-BE49-F238E27FC236}">
              <a16:creationId xmlns:a16="http://schemas.microsoft.com/office/drawing/2014/main" id="{00000000-0008-0000-0600-00001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a:extLst>
            <a:ext uri="{FF2B5EF4-FFF2-40B4-BE49-F238E27FC236}">
              <a16:creationId xmlns:a16="http://schemas.microsoft.com/office/drawing/2014/main" id="{00000000-0008-0000-0600-00001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a:extLst>
            <a:ext uri="{FF2B5EF4-FFF2-40B4-BE49-F238E27FC236}">
              <a16:creationId xmlns:a16="http://schemas.microsoft.com/office/drawing/2014/main" id="{00000000-0008-0000-0600-00001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a:extLst>
            <a:ext uri="{FF2B5EF4-FFF2-40B4-BE49-F238E27FC236}">
              <a16:creationId xmlns:a16="http://schemas.microsoft.com/office/drawing/2014/main" id="{00000000-0008-0000-0600-00002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a:extLst>
            <a:ext uri="{FF2B5EF4-FFF2-40B4-BE49-F238E27FC236}">
              <a16:creationId xmlns:a16="http://schemas.microsoft.com/office/drawing/2014/main" id="{00000000-0008-0000-0600-00004D020000}"/>
            </a:ext>
          </a:extLst>
        </xdr:cNvPr>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a:extLst>
            <a:ext uri="{FF2B5EF4-FFF2-40B4-BE49-F238E27FC236}">
              <a16:creationId xmlns:a16="http://schemas.microsoft.com/office/drawing/2014/main" id="{00000000-0008-0000-0600-00004F020000}"/>
            </a:ext>
          </a:extLst>
        </xdr:cNvPr>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154153</xdr:rowOff>
    </xdr:from>
    <xdr:to>
      <xdr:col>23</xdr:col>
      <xdr:colOff>517525</xdr:colOff>
      <xdr:row>74</xdr:row>
      <xdr:rowOff>140780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5481300" y="12670003"/>
          <a:ext cx="8382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a:extLst>
            <a:ext uri="{FF2B5EF4-FFF2-40B4-BE49-F238E27FC236}">
              <a16:creationId xmlns:a16="http://schemas.microsoft.com/office/drawing/2014/main" id="{00000000-0008-0000-0600-000052020000}"/>
            </a:ext>
          </a:extLst>
        </xdr:cNvPr>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a:extLst>
            <a:ext uri="{FF2B5EF4-FFF2-40B4-BE49-F238E27FC236}">
              <a16:creationId xmlns:a16="http://schemas.microsoft.com/office/drawing/2014/main" id="{00000000-0008-0000-0600-000053020000}"/>
            </a:ext>
          </a:extLst>
        </xdr:cNvPr>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140780</xdr:rowOff>
    </xdr:from>
    <xdr:to>
      <xdr:col>22</xdr:col>
      <xdr:colOff>365125</xdr:colOff>
      <xdr:row>74</xdr:row>
      <xdr:rowOff>155156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flipV="1">
          <a:off x="14592300" y="12828080"/>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a:extLst>
            <a:ext uri="{FF2B5EF4-FFF2-40B4-BE49-F238E27FC236}">
              <a16:creationId xmlns:a16="http://schemas.microsoft.com/office/drawing/2014/main" id="{00000000-0008-0000-0600-000055020000}"/>
            </a:ext>
          </a:extLst>
        </xdr:cNvPr>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147218</xdr:rowOff>
    </xdr:from>
    <xdr:to>
      <xdr:col>21</xdr:col>
      <xdr:colOff>161925</xdr:colOff>
      <xdr:row>74</xdr:row>
      <xdr:rowOff>155156</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3703300" y="12834518"/>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127026</xdr:rowOff>
    </xdr:from>
    <xdr:to>
      <xdr:col>19</xdr:col>
      <xdr:colOff>644525</xdr:colOff>
      <xdr:row>74</xdr:row>
      <xdr:rowOff>147218</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814300" y="12814326"/>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103353</xdr:rowOff>
    </xdr:from>
    <xdr:to>
      <xdr:col>23</xdr:col>
      <xdr:colOff>568325</xdr:colOff>
      <xdr:row>74</xdr:row>
      <xdr:rowOff>33503</xdr:rowOff>
    </xdr:to>
    <xdr:sp macro="" textlink="">
      <xdr:nvSpPr>
        <xdr:cNvPr id="612" name="円/楕円 611">
          <a:extLst>
            <a:ext uri="{FF2B5EF4-FFF2-40B4-BE49-F238E27FC236}">
              <a16:creationId xmlns:a16="http://schemas.microsoft.com/office/drawing/2014/main" id="{00000000-0008-0000-0600-000064020000}"/>
            </a:ext>
          </a:extLst>
        </xdr:cNvPr>
        <xdr:cNvSpPr/>
      </xdr:nvSpPr>
      <xdr:spPr>
        <a:xfrm>
          <a:off x="16268700" y="126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126230</xdr:rowOff>
    </xdr:from>
    <xdr:ext cx="534377" cy="259045"/>
    <xdr:sp macro="" textlink="">
      <xdr:nvSpPr>
        <xdr:cNvPr id="613" name="公債費該当値テキスト">
          <a:extLst>
            <a:ext uri="{FF2B5EF4-FFF2-40B4-BE49-F238E27FC236}">
              <a16:creationId xmlns:a16="http://schemas.microsoft.com/office/drawing/2014/main" id="{00000000-0008-0000-0600-000065020000}"/>
            </a:ext>
          </a:extLst>
        </xdr:cNvPr>
        <xdr:cNvSpPr txBox="1"/>
      </xdr:nvSpPr>
      <xdr:spPr>
        <a:xfrm>
          <a:off x="16370300" y="124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89980</xdr:rowOff>
    </xdr:from>
    <xdr:to>
      <xdr:col>22</xdr:col>
      <xdr:colOff>415925</xdr:colOff>
      <xdr:row>75</xdr:row>
      <xdr:rowOff>20130</xdr:rowOff>
    </xdr:to>
    <xdr:sp macro="" textlink="">
      <xdr:nvSpPr>
        <xdr:cNvPr id="614" name="円/楕円 613">
          <a:extLst>
            <a:ext uri="{FF2B5EF4-FFF2-40B4-BE49-F238E27FC236}">
              <a16:creationId xmlns:a16="http://schemas.microsoft.com/office/drawing/2014/main" id="{00000000-0008-0000-0600-000066020000}"/>
            </a:ext>
          </a:extLst>
        </xdr:cNvPr>
        <xdr:cNvSpPr/>
      </xdr:nvSpPr>
      <xdr:spPr>
        <a:xfrm>
          <a:off x="15430500" y="127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36657</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25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104356</xdr:rowOff>
    </xdr:from>
    <xdr:to>
      <xdr:col>21</xdr:col>
      <xdr:colOff>212725</xdr:colOff>
      <xdr:row>75</xdr:row>
      <xdr:rowOff>34506</xdr:rowOff>
    </xdr:to>
    <xdr:sp macro="" textlink="">
      <xdr:nvSpPr>
        <xdr:cNvPr id="616" name="円/楕円 615">
          <a:extLst>
            <a:ext uri="{FF2B5EF4-FFF2-40B4-BE49-F238E27FC236}">
              <a16:creationId xmlns:a16="http://schemas.microsoft.com/office/drawing/2014/main" id="{00000000-0008-0000-0600-000068020000}"/>
            </a:ext>
          </a:extLst>
        </xdr:cNvPr>
        <xdr:cNvSpPr/>
      </xdr:nvSpPr>
      <xdr:spPr>
        <a:xfrm>
          <a:off x="14541500" y="12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51033</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5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96418</xdr:rowOff>
    </xdr:from>
    <xdr:to>
      <xdr:col>20</xdr:col>
      <xdr:colOff>9525</xdr:colOff>
      <xdr:row>75</xdr:row>
      <xdr:rowOff>26568</xdr:rowOff>
    </xdr:to>
    <xdr:sp macro="" textlink="">
      <xdr:nvSpPr>
        <xdr:cNvPr id="618" name="円/楕円 617">
          <a:extLst>
            <a:ext uri="{FF2B5EF4-FFF2-40B4-BE49-F238E27FC236}">
              <a16:creationId xmlns:a16="http://schemas.microsoft.com/office/drawing/2014/main" id="{00000000-0008-0000-0600-00006A020000}"/>
            </a:ext>
          </a:extLst>
        </xdr:cNvPr>
        <xdr:cNvSpPr/>
      </xdr:nvSpPr>
      <xdr:spPr>
        <a:xfrm>
          <a:off x="13652500" y="127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43095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5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76226</xdr:rowOff>
    </xdr:from>
    <xdr:to>
      <xdr:col>18</xdr:col>
      <xdr:colOff>492125</xdr:colOff>
      <xdr:row>75</xdr:row>
      <xdr:rowOff>6376</xdr:rowOff>
    </xdr:to>
    <xdr:sp macro="" textlink="">
      <xdr:nvSpPr>
        <xdr:cNvPr id="620" name="円/楕円 619">
          <a:extLst>
            <a:ext uri="{FF2B5EF4-FFF2-40B4-BE49-F238E27FC236}">
              <a16:creationId xmlns:a16="http://schemas.microsoft.com/office/drawing/2014/main" id="{00000000-0008-0000-0600-00006C020000}"/>
            </a:ext>
          </a:extLst>
        </xdr:cNvPr>
        <xdr:cNvSpPr/>
      </xdr:nvSpPr>
      <xdr:spPr>
        <a:xfrm>
          <a:off x="12763500" y="1276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22903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5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a:extLst>
            <a:ext uri="{FF2B5EF4-FFF2-40B4-BE49-F238E27FC236}">
              <a16:creationId xmlns:a16="http://schemas.microsoft.com/office/drawing/2014/main" id="{00000000-0008-0000-0600-00006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a:extLst>
            <a:ext uri="{FF2B5EF4-FFF2-40B4-BE49-F238E27FC236}">
              <a16:creationId xmlns:a16="http://schemas.microsoft.com/office/drawing/2014/main" id="{00000000-0008-0000-0600-00007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a:extLst>
            <a:ext uri="{FF2B5EF4-FFF2-40B4-BE49-F238E27FC236}">
              <a16:creationId xmlns:a16="http://schemas.microsoft.com/office/drawing/2014/main" id="{00000000-0008-0000-0600-000086020000}"/>
            </a:ext>
          </a:extLst>
        </xdr:cNvPr>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a:extLst>
            <a:ext uri="{FF2B5EF4-FFF2-40B4-BE49-F238E27FC236}">
              <a16:creationId xmlns:a16="http://schemas.microsoft.com/office/drawing/2014/main" id="{00000000-0008-0000-0600-000088020000}"/>
            </a:ext>
          </a:extLst>
        </xdr:cNvPr>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119207</xdr:rowOff>
    </xdr:from>
    <xdr:to>
      <xdr:col>23</xdr:col>
      <xdr:colOff>517525</xdr:colOff>
      <xdr:row>98</xdr:row>
      <xdr:rowOff>168557</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5481300" y="16749857"/>
          <a:ext cx="838200" cy="2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a:extLst>
            <a:ext uri="{FF2B5EF4-FFF2-40B4-BE49-F238E27FC236}">
              <a16:creationId xmlns:a16="http://schemas.microsoft.com/office/drawing/2014/main" id="{00000000-0008-0000-0600-00008B020000}"/>
            </a:ext>
          </a:extLst>
        </xdr:cNvPr>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a:extLst>
            <a:ext uri="{FF2B5EF4-FFF2-40B4-BE49-F238E27FC236}">
              <a16:creationId xmlns:a16="http://schemas.microsoft.com/office/drawing/2014/main" id="{00000000-0008-0000-0600-00008C020000}"/>
            </a:ext>
          </a:extLst>
        </xdr:cNvPr>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119207</xdr:rowOff>
    </xdr:from>
    <xdr:to>
      <xdr:col>22</xdr:col>
      <xdr:colOff>365125</xdr:colOff>
      <xdr:row>98</xdr:row>
      <xdr:rowOff>116875</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flipV="1">
          <a:off x="14592300" y="16749857"/>
          <a:ext cx="889000" cy="1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a:extLst>
            <a:ext uri="{FF2B5EF4-FFF2-40B4-BE49-F238E27FC236}">
              <a16:creationId xmlns:a16="http://schemas.microsoft.com/office/drawing/2014/main" id="{00000000-0008-0000-0600-00008E020000}"/>
            </a:ext>
          </a:extLst>
        </xdr:cNvPr>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116875</xdr:rowOff>
    </xdr:from>
    <xdr:to>
      <xdr:col>21</xdr:col>
      <xdr:colOff>161925</xdr:colOff>
      <xdr:row>99</xdr:row>
      <xdr:rowOff>13337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3703300" y="16918975"/>
          <a:ext cx="889000" cy="6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4677</xdr:rowOff>
    </xdr:from>
    <xdr:to>
      <xdr:col>19</xdr:col>
      <xdr:colOff>644525</xdr:colOff>
      <xdr:row>99</xdr:row>
      <xdr:rowOff>13337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814300" y="16978227"/>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a:extLst>
            <a:ext uri="{FF2B5EF4-FFF2-40B4-BE49-F238E27FC236}">
              <a16:creationId xmlns:a16="http://schemas.microsoft.com/office/drawing/2014/main" id="{00000000-0008-0000-0600-000094020000}"/>
            </a:ext>
          </a:extLst>
        </xdr:cNvPr>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117757</xdr:rowOff>
    </xdr:from>
    <xdr:to>
      <xdr:col>23</xdr:col>
      <xdr:colOff>568325</xdr:colOff>
      <xdr:row>99</xdr:row>
      <xdr:rowOff>47907</xdr:rowOff>
    </xdr:to>
    <xdr:sp macro="" textlink="">
      <xdr:nvSpPr>
        <xdr:cNvPr id="669" name="円/楕円 668">
          <a:extLst>
            <a:ext uri="{FF2B5EF4-FFF2-40B4-BE49-F238E27FC236}">
              <a16:creationId xmlns:a16="http://schemas.microsoft.com/office/drawing/2014/main" id="{00000000-0008-0000-0600-00009D020000}"/>
            </a:ext>
          </a:extLst>
        </xdr:cNvPr>
        <xdr:cNvSpPr/>
      </xdr:nvSpPr>
      <xdr:spPr>
        <a:xfrm>
          <a:off x="16268700" y="16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a:extLst>
            <a:ext uri="{FF2B5EF4-FFF2-40B4-BE49-F238E27FC236}">
              <a16:creationId xmlns:a16="http://schemas.microsoft.com/office/drawing/2014/main" id="{00000000-0008-0000-0600-00009E020000}"/>
            </a:ext>
          </a:extLst>
        </xdr:cNvPr>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68407</xdr:rowOff>
    </xdr:from>
    <xdr:to>
      <xdr:col>22</xdr:col>
      <xdr:colOff>415925</xdr:colOff>
      <xdr:row>97</xdr:row>
      <xdr:rowOff>170007</xdr:rowOff>
    </xdr:to>
    <xdr:sp macro="" textlink="">
      <xdr:nvSpPr>
        <xdr:cNvPr id="671" name="円/楕円 670">
          <a:extLst>
            <a:ext uri="{FF2B5EF4-FFF2-40B4-BE49-F238E27FC236}">
              <a16:creationId xmlns:a16="http://schemas.microsoft.com/office/drawing/2014/main" id="{00000000-0008-0000-0600-00009F020000}"/>
            </a:ext>
          </a:extLst>
        </xdr:cNvPr>
        <xdr:cNvSpPr/>
      </xdr:nvSpPr>
      <xdr:spPr>
        <a:xfrm>
          <a:off x="15430500" y="1669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15084</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4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66075</xdr:rowOff>
    </xdr:from>
    <xdr:to>
      <xdr:col>21</xdr:col>
      <xdr:colOff>212725</xdr:colOff>
      <xdr:row>98</xdr:row>
      <xdr:rowOff>167675</xdr:rowOff>
    </xdr:to>
    <xdr:sp macro="" textlink="">
      <xdr:nvSpPr>
        <xdr:cNvPr id="673" name="円/楕円 672">
          <a:extLst>
            <a:ext uri="{FF2B5EF4-FFF2-40B4-BE49-F238E27FC236}">
              <a16:creationId xmlns:a16="http://schemas.microsoft.com/office/drawing/2014/main" id="{00000000-0008-0000-0600-0000A1020000}"/>
            </a:ext>
          </a:extLst>
        </xdr:cNvPr>
        <xdr:cNvSpPr/>
      </xdr:nvSpPr>
      <xdr:spPr>
        <a:xfrm>
          <a:off x="14541500" y="168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12752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6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133987</xdr:rowOff>
    </xdr:from>
    <xdr:to>
      <xdr:col>20</xdr:col>
      <xdr:colOff>9525</xdr:colOff>
      <xdr:row>99</xdr:row>
      <xdr:rowOff>64137</xdr:rowOff>
    </xdr:to>
    <xdr:sp macro="" textlink="">
      <xdr:nvSpPr>
        <xdr:cNvPr id="675" name="円/楕円 674">
          <a:extLst>
            <a:ext uri="{FF2B5EF4-FFF2-40B4-BE49-F238E27FC236}">
              <a16:creationId xmlns:a16="http://schemas.microsoft.com/office/drawing/2014/main" id="{00000000-0008-0000-0600-0000A3020000}"/>
            </a:ext>
          </a:extLst>
        </xdr:cNvPr>
        <xdr:cNvSpPr/>
      </xdr:nvSpPr>
      <xdr:spPr>
        <a:xfrm>
          <a:off x="13652500" y="169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55264</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68427" y="170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125327</xdr:rowOff>
    </xdr:from>
    <xdr:to>
      <xdr:col>18</xdr:col>
      <xdr:colOff>492125</xdr:colOff>
      <xdr:row>99</xdr:row>
      <xdr:rowOff>55477</xdr:rowOff>
    </xdr:to>
    <xdr:sp macro="" textlink="">
      <xdr:nvSpPr>
        <xdr:cNvPr id="677" name="円/楕円 676">
          <a:extLst>
            <a:ext uri="{FF2B5EF4-FFF2-40B4-BE49-F238E27FC236}">
              <a16:creationId xmlns:a16="http://schemas.microsoft.com/office/drawing/2014/main" id="{00000000-0008-0000-0600-0000A5020000}"/>
            </a:ext>
          </a:extLst>
        </xdr:cNvPr>
        <xdr:cNvSpPr/>
      </xdr:nvSpPr>
      <xdr:spPr>
        <a:xfrm>
          <a:off x="12763500" y="169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46604</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70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a:extLst>
            <a:ext uri="{FF2B5EF4-FFF2-40B4-BE49-F238E27FC236}">
              <a16:creationId xmlns:a16="http://schemas.microsoft.com/office/drawing/2014/main" id="{00000000-0008-0000-0600-0000A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a:extLst>
            <a:ext uri="{FF2B5EF4-FFF2-40B4-BE49-F238E27FC236}">
              <a16:creationId xmlns:a16="http://schemas.microsoft.com/office/drawing/2014/main" id="{00000000-0008-0000-0600-0000A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a:extLst>
            <a:ext uri="{FF2B5EF4-FFF2-40B4-BE49-F238E27FC236}">
              <a16:creationId xmlns:a16="http://schemas.microsoft.com/office/drawing/2014/main" id="{00000000-0008-0000-0600-0000B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a:extLst>
            <a:ext uri="{FF2B5EF4-FFF2-40B4-BE49-F238E27FC236}">
              <a16:creationId xmlns:a16="http://schemas.microsoft.com/office/drawing/2014/main" id="{00000000-0008-0000-0600-0000BD020000}"/>
            </a:ext>
          </a:extLst>
        </xdr:cNvPr>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47003</xdr:rowOff>
    </xdr:from>
    <xdr:to>
      <xdr:col>32</xdr:col>
      <xdr:colOff>187325</xdr:colOff>
      <xdr:row>37</xdr:row>
      <xdr:rowOff>63691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21323300" y="6390653"/>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a:extLst>
            <a:ext uri="{FF2B5EF4-FFF2-40B4-BE49-F238E27FC236}">
              <a16:creationId xmlns:a16="http://schemas.microsoft.com/office/drawing/2014/main" id="{00000000-0008-0000-0600-0000C0020000}"/>
            </a:ext>
          </a:extLst>
        </xdr:cNvPr>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a:extLst>
            <a:ext uri="{FF2B5EF4-FFF2-40B4-BE49-F238E27FC236}">
              <a16:creationId xmlns:a16="http://schemas.microsoft.com/office/drawing/2014/main" id="{00000000-0008-0000-0600-0000C1020000}"/>
            </a:ext>
          </a:extLst>
        </xdr:cNvPr>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63691</xdr:rowOff>
    </xdr:from>
    <xdr:to>
      <xdr:col>31</xdr:col>
      <xdr:colOff>34925</xdr:colOff>
      <xdr:row>38</xdr:row>
      <xdr:rowOff>7226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20434300" y="6407341"/>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a:extLst>
            <a:ext uri="{FF2B5EF4-FFF2-40B4-BE49-F238E27FC236}">
              <a16:creationId xmlns:a16="http://schemas.microsoft.com/office/drawing/2014/main" id="{00000000-0008-0000-0600-0000C3020000}"/>
            </a:ext>
          </a:extLst>
        </xdr:cNvPr>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7226</xdr:rowOff>
    </xdr:from>
    <xdr:to>
      <xdr:col>29</xdr:col>
      <xdr:colOff>517525</xdr:colOff>
      <xdr:row>38</xdr:row>
      <xdr:rowOff>10027</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19545300" y="6522326"/>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a:extLst>
            <a:ext uri="{FF2B5EF4-FFF2-40B4-BE49-F238E27FC236}">
              <a16:creationId xmlns:a16="http://schemas.microsoft.com/office/drawing/2014/main" id="{00000000-0008-0000-0600-0000C6020000}"/>
            </a:ext>
          </a:extLst>
        </xdr:cNvPr>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10027</xdr:rowOff>
    </xdr:from>
    <xdr:to>
      <xdr:col>28</xdr:col>
      <xdr:colOff>314325</xdr:colOff>
      <xdr:row>38</xdr:row>
      <xdr:rowOff>13284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18656300" y="652512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a:extLst>
            <a:ext uri="{FF2B5EF4-FFF2-40B4-BE49-F238E27FC236}">
              <a16:creationId xmlns:a16="http://schemas.microsoft.com/office/drawing/2014/main" id="{00000000-0008-0000-0600-0000C9020000}"/>
            </a:ext>
          </a:extLst>
        </xdr:cNvPr>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a:extLst>
            <a:ext uri="{FF2B5EF4-FFF2-40B4-BE49-F238E27FC236}">
              <a16:creationId xmlns:a16="http://schemas.microsoft.com/office/drawing/2014/main" id="{00000000-0008-0000-0600-0000CB020000}"/>
            </a:ext>
          </a:extLst>
        </xdr:cNvPr>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167653</xdr:rowOff>
    </xdr:from>
    <xdr:to>
      <xdr:col>32</xdr:col>
      <xdr:colOff>238125</xdr:colOff>
      <xdr:row>37</xdr:row>
      <xdr:rowOff>97803</xdr:rowOff>
    </xdr:to>
    <xdr:sp macro="" textlink="">
      <xdr:nvSpPr>
        <xdr:cNvPr id="722" name="円/楕円 721">
          <a:extLst>
            <a:ext uri="{FF2B5EF4-FFF2-40B4-BE49-F238E27FC236}">
              <a16:creationId xmlns:a16="http://schemas.microsoft.com/office/drawing/2014/main" id="{00000000-0008-0000-0600-0000D2020000}"/>
            </a:ext>
          </a:extLst>
        </xdr:cNvPr>
        <xdr:cNvSpPr/>
      </xdr:nvSpPr>
      <xdr:spPr>
        <a:xfrm>
          <a:off x="22110700" y="63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19080</xdr:rowOff>
    </xdr:from>
    <xdr:ext cx="469744" cy="259045"/>
    <xdr:sp macro="" textlink="">
      <xdr:nvSpPr>
        <xdr:cNvPr id="723" name="投資及び出資金該当値テキスト">
          <a:extLst>
            <a:ext uri="{FF2B5EF4-FFF2-40B4-BE49-F238E27FC236}">
              <a16:creationId xmlns:a16="http://schemas.microsoft.com/office/drawing/2014/main" id="{00000000-0008-0000-0600-0000D3020000}"/>
            </a:ext>
          </a:extLst>
        </xdr:cNvPr>
        <xdr:cNvSpPr txBox="1"/>
      </xdr:nvSpPr>
      <xdr:spPr>
        <a:xfrm>
          <a:off x="22212300" y="619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12891</xdr:rowOff>
    </xdr:from>
    <xdr:to>
      <xdr:col>31</xdr:col>
      <xdr:colOff>85725</xdr:colOff>
      <xdr:row>37</xdr:row>
      <xdr:rowOff>114491</xdr:rowOff>
    </xdr:to>
    <xdr:sp macro="" textlink="">
      <xdr:nvSpPr>
        <xdr:cNvPr id="724" name="円/楕円 723">
          <a:extLst>
            <a:ext uri="{FF2B5EF4-FFF2-40B4-BE49-F238E27FC236}">
              <a16:creationId xmlns:a16="http://schemas.microsoft.com/office/drawing/2014/main" id="{00000000-0008-0000-0600-0000D4020000}"/>
            </a:ext>
          </a:extLst>
        </xdr:cNvPr>
        <xdr:cNvSpPr/>
      </xdr:nvSpPr>
      <xdr:spPr>
        <a:xfrm>
          <a:off x="212725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131018</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7" y="613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127876</xdr:rowOff>
    </xdr:from>
    <xdr:to>
      <xdr:col>29</xdr:col>
      <xdr:colOff>568325</xdr:colOff>
      <xdr:row>38</xdr:row>
      <xdr:rowOff>58026</xdr:rowOff>
    </xdr:to>
    <xdr:sp macro="" textlink="">
      <xdr:nvSpPr>
        <xdr:cNvPr id="726" name="円/楕円 725">
          <a:extLst>
            <a:ext uri="{FF2B5EF4-FFF2-40B4-BE49-F238E27FC236}">
              <a16:creationId xmlns:a16="http://schemas.microsoft.com/office/drawing/2014/main" id="{00000000-0008-0000-0600-0000D6020000}"/>
            </a:ext>
          </a:extLst>
        </xdr:cNvPr>
        <xdr:cNvSpPr/>
      </xdr:nvSpPr>
      <xdr:spPr>
        <a:xfrm>
          <a:off x="20383500" y="64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49153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5017" y="656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130677</xdr:rowOff>
    </xdr:from>
    <xdr:to>
      <xdr:col>28</xdr:col>
      <xdr:colOff>365125</xdr:colOff>
      <xdr:row>38</xdr:row>
      <xdr:rowOff>60827</xdr:rowOff>
    </xdr:to>
    <xdr:sp macro="" textlink="">
      <xdr:nvSpPr>
        <xdr:cNvPr id="728" name="円/楕円 727">
          <a:extLst>
            <a:ext uri="{FF2B5EF4-FFF2-40B4-BE49-F238E27FC236}">
              <a16:creationId xmlns:a16="http://schemas.microsoft.com/office/drawing/2014/main" id="{00000000-0008-0000-0600-0000D8020000}"/>
            </a:ext>
          </a:extLst>
        </xdr:cNvPr>
        <xdr:cNvSpPr/>
      </xdr:nvSpPr>
      <xdr:spPr>
        <a:xfrm>
          <a:off x="19494500" y="64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51954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567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133934</xdr:rowOff>
    </xdr:from>
    <xdr:to>
      <xdr:col>27</xdr:col>
      <xdr:colOff>161925</xdr:colOff>
      <xdr:row>38</xdr:row>
      <xdr:rowOff>64084</xdr:rowOff>
    </xdr:to>
    <xdr:sp macro="" textlink="">
      <xdr:nvSpPr>
        <xdr:cNvPr id="730" name="円/楕円 729">
          <a:extLst>
            <a:ext uri="{FF2B5EF4-FFF2-40B4-BE49-F238E27FC236}">
              <a16:creationId xmlns:a16="http://schemas.microsoft.com/office/drawing/2014/main" id="{00000000-0008-0000-0600-0000DA020000}"/>
            </a:ext>
          </a:extLst>
        </xdr:cNvPr>
        <xdr:cNvSpPr/>
      </xdr:nvSpPr>
      <xdr:spPr>
        <a:xfrm>
          <a:off x="18605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55211</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5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a:extLst>
            <a:ext uri="{FF2B5EF4-FFF2-40B4-BE49-F238E27FC236}">
              <a16:creationId xmlns:a16="http://schemas.microsoft.com/office/drawing/2014/main" id="{00000000-0008-0000-0600-0000E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a:extLst>
            <a:ext uri="{FF2B5EF4-FFF2-40B4-BE49-F238E27FC236}">
              <a16:creationId xmlns:a16="http://schemas.microsoft.com/office/drawing/2014/main" id="{00000000-0008-0000-0600-0000F4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a:extLst>
            <a:ext uri="{FF2B5EF4-FFF2-40B4-BE49-F238E27FC236}">
              <a16:creationId xmlns:a16="http://schemas.microsoft.com/office/drawing/2014/main" id="{00000000-0008-0000-0600-0000F6020000}"/>
            </a:ext>
          </a:extLst>
        </xdr:cNvPr>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32982</xdr:rowOff>
    </xdr:from>
    <xdr:to>
      <xdr:col>32</xdr:col>
      <xdr:colOff>187325</xdr:colOff>
      <xdr:row>59</xdr:row>
      <xdr:rowOff>35916</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21323300" y="1014853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a:extLst>
            <a:ext uri="{FF2B5EF4-FFF2-40B4-BE49-F238E27FC236}">
              <a16:creationId xmlns:a16="http://schemas.microsoft.com/office/drawing/2014/main" id="{00000000-0008-0000-0600-0000F9020000}"/>
            </a:ext>
          </a:extLst>
        </xdr:cNvPr>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a:extLst>
            <a:ext uri="{FF2B5EF4-FFF2-40B4-BE49-F238E27FC236}">
              <a16:creationId xmlns:a16="http://schemas.microsoft.com/office/drawing/2014/main" id="{00000000-0008-0000-0600-0000FA020000}"/>
            </a:ext>
          </a:extLst>
        </xdr:cNvPr>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29934</xdr:rowOff>
    </xdr:from>
    <xdr:to>
      <xdr:col>31</xdr:col>
      <xdr:colOff>34925</xdr:colOff>
      <xdr:row>59</xdr:row>
      <xdr:rowOff>32982</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0434300" y="101454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a:extLst>
            <a:ext uri="{FF2B5EF4-FFF2-40B4-BE49-F238E27FC236}">
              <a16:creationId xmlns:a16="http://schemas.microsoft.com/office/drawing/2014/main" id="{00000000-0008-0000-0600-0000FC020000}"/>
            </a:ext>
          </a:extLst>
        </xdr:cNvPr>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26581</xdr:rowOff>
    </xdr:from>
    <xdr:to>
      <xdr:col>29</xdr:col>
      <xdr:colOff>517525</xdr:colOff>
      <xdr:row>59</xdr:row>
      <xdr:rowOff>29934</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9545300" y="1014213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a:extLst>
            <a:ext uri="{FF2B5EF4-FFF2-40B4-BE49-F238E27FC236}">
              <a16:creationId xmlns:a16="http://schemas.microsoft.com/office/drawing/2014/main" id="{00000000-0008-0000-0600-0000FF020000}"/>
            </a:ext>
          </a:extLst>
        </xdr:cNvPr>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24791</xdr:rowOff>
    </xdr:from>
    <xdr:to>
      <xdr:col>28</xdr:col>
      <xdr:colOff>314325</xdr:colOff>
      <xdr:row>59</xdr:row>
      <xdr:rowOff>26581</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656300" y="1014034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a:extLst>
            <a:ext uri="{FF2B5EF4-FFF2-40B4-BE49-F238E27FC236}">
              <a16:creationId xmlns:a16="http://schemas.microsoft.com/office/drawing/2014/main" id="{00000000-0008-0000-0600-000002030000}"/>
            </a:ext>
          </a:extLst>
        </xdr:cNvPr>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a:extLst>
            <a:ext uri="{FF2B5EF4-FFF2-40B4-BE49-F238E27FC236}">
              <a16:creationId xmlns:a16="http://schemas.microsoft.com/office/drawing/2014/main" id="{00000000-0008-0000-0600-000004030000}"/>
            </a:ext>
          </a:extLst>
        </xdr:cNvPr>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156566</xdr:rowOff>
    </xdr:from>
    <xdr:to>
      <xdr:col>32</xdr:col>
      <xdr:colOff>238125</xdr:colOff>
      <xdr:row>59</xdr:row>
      <xdr:rowOff>86716</xdr:rowOff>
    </xdr:to>
    <xdr:sp macro="" textlink="">
      <xdr:nvSpPr>
        <xdr:cNvPr id="779" name="円/楕円 778">
          <a:extLst>
            <a:ext uri="{FF2B5EF4-FFF2-40B4-BE49-F238E27FC236}">
              <a16:creationId xmlns:a16="http://schemas.microsoft.com/office/drawing/2014/main" id="{00000000-0008-0000-0600-00000B030000}"/>
            </a:ext>
          </a:extLst>
        </xdr:cNvPr>
        <xdr:cNvSpPr/>
      </xdr:nvSpPr>
      <xdr:spPr>
        <a:xfrm>
          <a:off x="221107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71493</xdr:rowOff>
    </xdr:from>
    <xdr:ext cx="378565" cy="259045"/>
    <xdr:sp macro="" textlink="">
      <xdr:nvSpPr>
        <xdr:cNvPr id="780" name="貸付金該当値テキスト">
          <a:extLst>
            <a:ext uri="{FF2B5EF4-FFF2-40B4-BE49-F238E27FC236}">
              <a16:creationId xmlns:a16="http://schemas.microsoft.com/office/drawing/2014/main" id="{00000000-0008-0000-0600-00000C030000}"/>
            </a:ext>
          </a:extLst>
        </xdr:cNvPr>
        <xdr:cNvSpPr txBox="1"/>
      </xdr:nvSpPr>
      <xdr:spPr>
        <a:xfrm>
          <a:off x="22212300" y="1001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153632</xdr:rowOff>
    </xdr:from>
    <xdr:to>
      <xdr:col>31</xdr:col>
      <xdr:colOff>85725</xdr:colOff>
      <xdr:row>59</xdr:row>
      <xdr:rowOff>83782</xdr:rowOff>
    </xdr:to>
    <xdr:sp macro="" textlink="">
      <xdr:nvSpPr>
        <xdr:cNvPr id="781" name="円/楕円 780">
          <a:extLst>
            <a:ext uri="{FF2B5EF4-FFF2-40B4-BE49-F238E27FC236}">
              <a16:creationId xmlns:a16="http://schemas.microsoft.com/office/drawing/2014/main" id="{00000000-0008-0000-0600-00000D030000}"/>
            </a:ext>
          </a:extLst>
        </xdr:cNvPr>
        <xdr:cNvSpPr/>
      </xdr:nvSpPr>
      <xdr:spPr>
        <a:xfrm>
          <a:off x="212725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74909</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134017" y="1019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150584</xdr:rowOff>
    </xdr:from>
    <xdr:to>
      <xdr:col>29</xdr:col>
      <xdr:colOff>568325</xdr:colOff>
      <xdr:row>59</xdr:row>
      <xdr:rowOff>80734</xdr:rowOff>
    </xdr:to>
    <xdr:sp macro="" textlink="">
      <xdr:nvSpPr>
        <xdr:cNvPr id="783" name="円/楕円 782">
          <a:extLst>
            <a:ext uri="{FF2B5EF4-FFF2-40B4-BE49-F238E27FC236}">
              <a16:creationId xmlns:a16="http://schemas.microsoft.com/office/drawing/2014/main" id="{00000000-0008-0000-0600-00000F030000}"/>
            </a:ext>
          </a:extLst>
        </xdr:cNvPr>
        <xdr:cNvSpPr/>
      </xdr:nvSpPr>
      <xdr:spPr>
        <a:xfrm>
          <a:off x="203835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71861</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245017" y="1018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147231</xdr:rowOff>
    </xdr:from>
    <xdr:to>
      <xdr:col>28</xdr:col>
      <xdr:colOff>365125</xdr:colOff>
      <xdr:row>59</xdr:row>
      <xdr:rowOff>77381</xdr:rowOff>
    </xdr:to>
    <xdr:sp macro="" textlink="">
      <xdr:nvSpPr>
        <xdr:cNvPr id="785" name="円/楕円 784">
          <a:extLst>
            <a:ext uri="{FF2B5EF4-FFF2-40B4-BE49-F238E27FC236}">
              <a16:creationId xmlns:a16="http://schemas.microsoft.com/office/drawing/2014/main" id="{00000000-0008-0000-0600-000011030000}"/>
            </a:ext>
          </a:extLst>
        </xdr:cNvPr>
        <xdr:cNvSpPr/>
      </xdr:nvSpPr>
      <xdr:spPr>
        <a:xfrm>
          <a:off x="19494500" y="10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68508</xdr:rowOff>
    </xdr:from>
    <xdr:ext cx="378565"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6017" y="1018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145441</xdr:rowOff>
    </xdr:from>
    <xdr:to>
      <xdr:col>27</xdr:col>
      <xdr:colOff>161925</xdr:colOff>
      <xdr:row>59</xdr:row>
      <xdr:rowOff>75591</xdr:rowOff>
    </xdr:to>
    <xdr:sp macro="" textlink="">
      <xdr:nvSpPr>
        <xdr:cNvPr id="787" name="円/楕円 786">
          <a:extLst>
            <a:ext uri="{FF2B5EF4-FFF2-40B4-BE49-F238E27FC236}">
              <a16:creationId xmlns:a16="http://schemas.microsoft.com/office/drawing/2014/main" id="{00000000-0008-0000-0600-000013030000}"/>
            </a:ext>
          </a:extLst>
        </xdr:cNvPr>
        <xdr:cNvSpPr/>
      </xdr:nvSpPr>
      <xdr:spPr>
        <a:xfrm>
          <a:off x="18605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66718</xdr:rowOff>
    </xdr:from>
    <xdr:ext cx="378565"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7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a:extLst>
            <a:ext uri="{FF2B5EF4-FFF2-40B4-BE49-F238E27FC236}">
              <a16:creationId xmlns:a16="http://schemas.microsoft.com/office/drawing/2014/main" id="{00000000-0008-0000-0600-00002E030000}"/>
            </a:ext>
          </a:extLst>
        </xdr:cNvPr>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a:extLst>
            <a:ext uri="{FF2B5EF4-FFF2-40B4-BE49-F238E27FC236}">
              <a16:creationId xmlns:a16="http://schemas.microsoft.com/office/drawing/2014/main" id="{00000000-0008-0000-0600-000030030000}"/>
            </a:ext>
          </a:extLst>
        </xdr:cNvPr>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90456</xdr:rowOff>
    </xdr:from>
    <xdr:to>
      <xdr:col>32</xdr:col>
      <xdr:colOff>187325</xdr:colOff>
      <xdr:row>76</xdr:row>
      <xdr:rowOff>98361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1323300" y="13120656"/>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a:extLst>
            <a:ext uri="{FF2B5EF4-FFF2-40B4-BE49-F238E27FC236}">
              <a16:creationId xmlns:a16="http://schemas.microsoft.com/office/drawing/2014/main" id="{00000000-0008-0000-0600-000033030000}"/>
            </a:ext>
          </a:extLst>
        </xdr:cNvPr>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a:extLst>
            <a:ext uri="{FF2B5EF4-FFF2-40B4-BE49-F238E27FC236}">
              <a16:creationId xmlns:a16="http://schemas.microsoft.com/office/drawing/2014/main" id="{00000000-0008-0000-0600-000034030000}"/>
            </a:ext>
          </a:extLst>
        </xdr:cNvPr>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90456</xdr:rowOff>
    </xdr:from>
    <xdr:to>
      <xdr:col>31</xdr:col>
      <xdr:colOff>34925</xdr:colOff>
      <xdr:row>76</xdr:row>
      <xdr:rowOff>145681</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0434300" y="13120656"/>
          <a:ext cx="8890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a:extLst>
            <a:ext uri="{FF2B5EF4-FFF2-40B4-BE49-F238E27FC236}">
              <a16:creationId xmlns:a16="http://schemas.microsoft.com/office/drawing/2014/main" id="{00000000-0008-0000-0600-000036030000}"/>
            </a:ext>
          </a:extLst>
        </xdr:cNvPr>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145681</xdr:rowOff>
    </xdr:from>
    <xdr:to>
      <xdr:col>29</xdr:col>
      <xdr:colOff>517525</xdr:colOff>
      <xdr:row>77</xdr:row>
      <xdr:rowOff>21113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19545300" y="13175881"/>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a:extLst>
            <a:ext uri="{FF2B5EF4-FFF2-40B4-BE49-F238E27FC236}">
              <a16:creationId xmlns:a16="http://schemas.microsoft.com/office/drawing/2014/main" id="{00000000-0008-0000-0600-000039030000}"/>
            </a:ext>
          </a:extLst>
        </xdr:cNvPr>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149092</xdr:rowOff>
    </xdr:from>
    <xdr:to>
      <xdr:col>28</xdr:col>
      <xdr:colOff>314325</xdr:colOff>
      <xdr:row>77</xdr:row>
      <xdr:rowOff>21113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656300" y="13179292"/>
          <a:ext cx="8890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47561</xdr:rowOff>
    </xdr:from>
    <xdr:to>
      <xdr:col>32</xdr:col>
      <xdr:colOff>238125</xdr:colOff>
      <xdr:row>76</xdr:row>
      <xdr:rowOff>149161</xdr:rowOff>
    </xdr:to>
    <xdr:sp macro="" textlink="">
      <xdr:nvSpPr>
        <xdr:cNvPr id="837" name="円/楕円 836">
          <a:extLst>
            <a:ext uri="{FF2B5EF4-FFF2-40B4-BE49-F238E27FC236}">
              <a16:creationId xmlns:a16="http://schemas.microsoft.com/office/drawing/2014/main" id="{00000000-0008-0000-0600-000045030000}"/>
            </a:ext>
          </a:extLst>
        </xdr:cNvPr>
        <xdr:cNvSpPr/>
      </xdr:nvSpPr>
      <xdr:spPr>
        <a:xfrm>
          <a:off x="22110700" y="130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25988</xdr:rowOff>
    </xdr:from>
    <xdr:ext cx="534377" cy="259045"/>
    <xdr:sp macro="" textlink="">
      <xdr:nvSpPr>
        <xdr:cNvPr id="838" name="繰出金該当値テキスト">
          <a:extLst>
            <a:ext uri="{FF2B5EF4-FFF2-40B4-BE49-F238E27FC236}">
              <a16:creationId xmlns:a16="http://schemas.microsoft.com/office/drawing/2014/main" id="{00000000-0008-0000-0600-000046030000}"/>
            </a:ext>
          </a:extLst>
        </xdr:cNvPr>
        <xdr:cNvSpPr txBox="1"/>
      </xdr:nvSpPr>
      <xdr:spPr>
        <a:xfrm>
          <a:off x="22212300" y="13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39656</xdr:rowOff>
    </xdr:from>
    <xdr:to>
      <xdr:col>31</xdr:col>
      <xdr:colOff>85725</xdr:colOff>
      <xdr:row>76</xdr:row>
      <xdr:rowOff>141256</xdr:rowOff>
    </xdr:to>
    <xdr:sp macro="" textlink="">
      <xdr:nvSpPr>
        <xdr:cNvPr id="839" name="円/楕円 838">
          <a:extLst>
            <a:ext uri="{FF2B5EF4-FFF2-40B4-BE49-F238E27FC236}">
              <a16:creationId xmlns:a16="http://schemas.microsoft.com/office/drawing/2014/main" id="{00000000-0008-0000-0600-000047030000}"/>
            </a:ext>
          </a:extLst>
        </xdr:cNvPr>
        <xdr:cNvSpPr/>
      </xdr:nvSpPr>
      <xdr:spPr>
        <a:xfrm>
          <a:off x="21272500" y="13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157783</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56111" y="128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94881</xdr:rowOff>
    </xdr:from>
    <xdr:to>
      <xdr:col>29</xdr:col>
      <xdr:colOff>568325</xdr:colOff>
      <xdr:row>77</xdr:row>
      <xdr:rowOff>25031</xdr:rowOff>
    </xdr:to>
    <xdr:sp macro="" textlink="">
      <xdr:nvSpPr>
        <xdr:cNvPr id="841" name="円/楕円 840">
          <a:extLst>
            <a:ext uri="{FF2B5EF4-FFF2-40B4-BE49-F238E27FC236}">
              <a16:creationId xmlns:a16="http://schemas.microsoft.com/office/drawing/2014/main" id="{00000000-0008-0000-0600-000049030000}"/>
            </a:ext>
          </a:extLst>
        </xdr:cNvPr>
        <xdr:cNvSpPr/>
      </xdr:nvSpPr>
      <xdr:spPr>
        <a:xfrm>
          <a:off x="20383500" y="131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41559</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67111" y="129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141763</xdr:rowOff>
    </xdr:from>
    <xdr:to>
      <xdr:col>28</xdr:col>
      <xdr:colOff>365125</xdr:colOff>
      <xdr:row>77</xdr:row>
      <xdr:rowOff>71913</xdr:rowOff>
    </xdr:to>
    <xdr:sp macro="" textlink="">
      <xdr:nvSpPr>
        <xdr:cNvPr id="843" name="円/楕円 842">
          <a:extLst>
            <a:ext uri="{FF2B5EF4-FFF2-40B4-BE49-F238E27FC236}">
              <a16:creationId xmlns:a16="http://schemas.microsoft.com/office/drawing/2014/main" id="{00000000-0008-0000-0600-00004B030000}"/>
            </a:ext>
          </a:extLst>
        </xdr:cNvPr>
        <xdr:cNvSpPr/>
      </xdr:nvSpPr>
      <xdr:spPr>
        <a:xfrm>
          <a:off x="19494500" y="131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63040</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278111" y="132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98292</xdr:rowOff>
    </xdr:from>
    <xdr:to>
      <xdr:col>27</xdr:col>
      <xdr:colOff>161925</xdr:colOff>
      <xdr:row>77</xdr:row>
      <xdr:rowOff>28442</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18605500" y="131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44969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389111" y="129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a:extLst>
            <a:ext uri="{FF2B5EF4-FFF2-40B4-BE49-F238E27FC236}">
              <a16:creationId xmlns:a16="http://schemas.microsoft.com/office/drawing/2014/main" id="{00000000-0008-0000-0600-00006F030000}"/>
            </a:ext>
          </a:extLst>
        </xdr:cNvPr>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a:extLst>
            <a:ext uri="{FF2B5EF4-FFF2-40B4-BE49-F238E27FC236}">
              <a16:creationId xmlns:a16="http://schemas.microsoft.com/office/drawing/2014/main" id="{00000000-0008-0000-0600-000074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a:extLst>
            <a:ext uri="{FF2B5EF4-FFF2-40B4-BE49-F238E27FC236}">
              <a16:creationId xmlns:a16="http://schemas.microsoft.com/office/drawing/2014/main" id="{00000000-0008-0000-0600-000080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は、人口に見合う職員数とするため、合併当時</a:t>
          </a:r>
          <a:r>
            <a:rPr kumimoji="1" lang="en-US" altLang="ja-JP" sz="1200">
              <a:latin typeface="ＭＳ Ｐゴシック"/>
            </a:rPr>
            <a:t>554</a:t>
          </a:r>
          <a:r>
            <a:rPr kumimoji="1" lang="ja-JP" altLang="en-US" sz="1200">
              <a:latin typeface="ＭＳ Ｐゴシック"/>
            </a:rPr>
            <a:t>人（</a:t>
          </a:r>
          <a:r>
            <a:rPr kumimoji="1" lang="en-US" altLang="ja-JP" sz="1200">
              <a:latin typeface="ＭＳ Ｐゴシック"/>
            </a:rPr>
            <a:t>H17.4.1</a:t>
          </a:r>
          <a:r>
            <a:rPr kumimoji="1" lang="ja-JP" altLang="en-US" sz="1200">
              <a:latin typeface="ＭＳ Ｐゴシック"/>
            </a:rPr>
            <a:t>現在）いた職員数を集中改革プラン等に基づく定員削減計画により</a:t>
          </a:r>
          <a:r>
            <a:rPr kumimoji="1" lang="en-US" altLang="ja-JP" sz="1200">
              <a:latin typeface="ＭＳ Ｐゴシック"/>
            </a:rPr>
            <a:t>115</a:t>
          </a:r>
          <a:r>
            <a:rPr kumimoji="1" lang="ja-JP" altLang="en-US" sz="1200">
              <a:latin typeface="ＭＳ Ｐゴシック"/>
            </a:rPr>
            <a:t>人削減（△</a:t>
          </a:r>
          <a:r>
            <a:rPr kumimoji="1" lang="en-US" altLang="ja-JP" sz="1200">
              <a:latin typeface="ＭＳ Ｐゴシック"/>
            </a:rPr>
            <a:t>20.8</a:t>
          </a:r>
          <a:r>
            <a:rPr kumimoji="1" lang="ja-JP" altLang="en-US" sz="1200">
              <a:latin typeface="ＭＳ Ｐゴシック"/>
            </a:rPr>
            <a:t>％）したため、人件費総額は年々減少傾向にありますが、人口も減少傾向にあるため、住民一人あたりの人件費は類似団体平均と比較して高止まりの傾向にあります。</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は、施設管理コストや行政コストを合冊入札や複数年契約などを行うことで可能な限り低コストに努めていますが、施設の耐震診断や統廃合による解体経費などの増加、指定管理委託の増等により今後は微増傾向となりますが、住民一人あたりの物件費は類似団体平均と比較しても低い傾向にあります。</a:t>
          </a:r>
          <a:r>
            <a:rPr kumimoji="1" lang="en-US" altLang="ja-JP" sz="1200">
              <a:latin typeface="ＭＳ Ｐゴシック"/>
            </a:rPr>
            <a:t>【</a:t>
          </a:r>
          <a:r>
            <a:rPr kumimoji="1" lang="ja-JP" altLang="en-US" sz="1200">
              <a:latin typeface="ＭＳ Ｐゴシック"/>
            </a:rPr>
            <a:t>扶助費</a:t>
          </a:r>
          <a:r>
            <a:rPr kumimoji="1" lang="en-US" altLang="ja-JP" sz="1200">
              <a:latin typeface="ＭＳ Ｐゴシック"/>
            </a:rPr>
            <a:t>】</a:t>
          </a:r>
          <a:r>
            <a:rPr kumimoji="1" lang="ja-JP" altLang="en-US" sz="1200">
              <a:latin typeface="ＭＳ Ｐゴシック"/>
            </a:rPr>
            <a:t>は、保育所等に対する児童福祉や障害福祉サービス、生活保護に係る医療扶助などが増加傾向にあるため、類似団体等の伸びと同様に増加傾向にあります。</a:t>
          </a:r>
          <a:r>
            <a:rPr kumimoji="1" lang="en-US" altLang="ja-JP" sz="1200">
              <a:latin typeface="ＭＳ Ｐゴシック"/>
            </a:rPr>
            <a:t>【</a:t>
          </a:r>
          <a:r>
            <a:rPr kumimoji="1" lang="ja-JP" altLang="en-US" sz="1200">
              <a:latin typeface="ＭＳ Ｐゴシック"/>
            </a:rPr>
            <a:t>補助費等</a:t>
          </a:r>
          <a:r>
            <a:rPr kumimoji="1" lang="en-US" altLang="ja-JP" sz="1200">
              <a:latin typeface="ＭＳ Ｐゴシック"/>
            </a:rPr>
            <a:t>】</a:t>
          </a:r>
          <a:r>
            <a:rPr kumimoji="1" lang="ja-JP" altLang="en-US" sz="1200">
              <a:latin typeface="ＭＳ Ｐゴシック"/>
            </a:rPr>
            <a:t>については、法定外補助金や公営企業に対する補助金の縮減に取り組んでいますが、宇城広域連合に係る負担金が近年増加傾向にあること、塵芥処理施設の更新建替が今後予定されていることから住民一人あたりのコストは今後増加する見込みです。</a:t>
          </a:r>
          <a:r>
            <a:rPr kumimoji="1" lang="en-US" altLang="ja-JP" sz="1200">
              <a:latin typeface="ＭＳ Ｐゴシック"/>
            </a:rPr>
            <a:t>【</a:t>
          </a:r>
          <a:r>
            <a:rPr kumimoji="1" lang="ja-JP" altLang="en-US" sz="1200">
              <a:latin typeface="ＭＳ Ｐゴシック"/>
            </a:rPr>
            <a:t>普通建設事業費</a:t>
          </a:r>
          <a:r>
            <a:rPr kumimoji="1" lang="en-US" altLang="ja-JP" sz="1200">
              <a:latin typeface="ＭＳ Ｐゴシック"/>
            </a:rPr>
            <a:t>】</a:t>
          </a:r>
          <a:r>
            <a:rPr kumimoji="1" lang="ja-JP" altLang="en-US" sz="1200">
              <a:latin typeface="ＭＳ Ｐゴシック"/>
            </a:rPr>
            <a:t>は、長崎久具線などのバイパス道路整備や戸馳大橋架替、駅周辺開発整備を中心として、過疎対策事業や合併特例事業として計画的に取り組んでいます。</a:t>
          </a:r>
          <a:r>
            <a:rPr kumimoji="1" lang="en-US" altLang="ja-JP" sz="1200">
              <a:latin typeface="ＭＳ Ｐゴシック"/>
            </a:rPr>
            <a:t>【</a:t>
          </a:r>
          <a:r>
            <a:rPr kumimoji="1" lang="ja-JP" altLang="en-US" sz="1200">
              <a:latin typeface="ＭＳ Ｐゴシック"/>
            </a:rPr>
            <a:t>災害復旧費</a:t>
          </a:r>
          <a:r>
            <a:rPr kumimoji="1" lang="en-US" altLang="ja-JP" sz="1200">
              <a:latin typeface="ＭＳ Ｐゴシック"/>
            </a:rPr>
            <a:t>】</a:t>
          </a:r>
          <a:r>
            <a:rPr kumimoji="1" lang="ja-JP" altLang="en-US" sz="1200">
              <a:latin typeface="ＭＳ Ｐゴシック"/>
            </a:rPr>
            <a:t>の住民一人あたりのコストは低い状況ですが、平成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月に発生した熊本地震等の影響により平成</a:t>
          </a:r>
          <a:r>
            <a:rPr kumimoji="1" lang="en-US" altLang="ja-JP" sz="1200">
              <a:latin typeface="ＭＳ Ｐゴシック"/>
            </a:rPr>
            <a:t>28</a:t>
          </a:r>
          <a:r>
            <a:rPr kumimoji="1" lang="ja-JP" altLang="en-US" sz="1200">
              <a:latin typeface="ＭＳ Ｐゴシック"/>
            </a:rPr>
            <a:t>年度に</a:t>
          </a:r>
          <a:r>
            <a:rPr kumimoji="1" lang="en-US" altLang="ja-JP" sz="1200">
              <a:latin typeface="ＭＳ Ｐゴシック"/>
            </a:rPr>
            <a:t>38</a:t>
          </a:r>
          <a:r>
            <a:rPr kumimoji="1" lang="ja-JP" altLang="en-US" sz="1200">
              <a:latin typeface="ＭＳ Ｐゴシック"/>
            </a:rPr>
            <a:t>億円程度の災害復旧を予定していますので今後住民一人当たりのコストは高くなる見込みです。</a:t>
          </a:r>
          <a:r>
            <a:rPr kumimoji="1" lang="en-US" altLang="ja-JP" sz="1200">
              <a:latin typeface="ＭＳ Ｐゴシック"/>
            </a:rPr>
            <a:t>【</a:t>
          </a:r>
          <a:r>
            <a:rPr kumimoji="1" lang="ja-JP" altLang="en-US" sz="1200">
              <a:latin typeface="ＭＳ Ｐゴシック"/>
            </a:rPr>
            <a:t>公債費</a:t>
          </a:r>
          <a:r>
            <a:rPr kumimoji="1" lang="en-US" altLang="ja-JP" sz="1200">
              <a:latin typeface="ＭＳ Ｐゴシック"/>
            </a:rPr>
            <a:t>】</a:t>
          </a:r>
          <a:r>
            <a:rPr kumimoji="1" lang="ja-JP" altLang="en-US" sz="1200">
              <a:latin typeface="ＭＳ Ｐゴシック"/>
            </a:rPr>
            <a:t>は、住民一人当たり</a:t>
          </a:r>
          <a:r>
            <a:rPr kumimoji="1" lang="en-US" altLang="ja-JP" sz="1200">
              <a:latin typeface="ＭＳ Ｐゴシック"/>
            </a:rPr>
            <a:t>6</a:t>
          </a:r>
          <a:r>
            <a:rPr kumimoji="1" lang="ja-JP" altLang="en-US" sz="1200">
              <a:latin typeface="ＭＳ Ｐゴシック"/>
            </a:rPr>
            <a:t>万円程度で推移していましたが、平成</a:t>
          </a:r>
          <a:r>
            <a:rPr kumimoji="1" lang="en-US" altLang="ja-JP" sz="1200">
              <a:latin typeface="ＭＳ Ｐゴシック"/>
            </a:rPr>
            <a:t>27</a:t>
          </a:r>
          <a:r>
            <a:rPr kumimoji="1" lang="ja-JP" altLang="en-US" sz="1200">
              <a:latin typeface="ＭＳ Ｐゴシック"/>
            </a:rPr>
            <a:t>年度には</a:t>
          </a:r>
          <a:r>
            <a:rPr kumimoji="1" lang="en-US" altLang="ja-JP" sz="1200">
              <a:latin typeface="ＭＳ Ｐゴシック"/>
            </a:rPr>
            <a:t>20.7</a:t>
          </a:r>
          <a:r>
            <a:rPr kumimoji="1" lang="ja-JP" altLang="en-US" sz="1200">
              <a:latin typeface="ＭＳ Ｐゴシック"/>
            </a:rPr>
            <a:t>％増加しています。これは前年度に合併に資するソフト事業に活用するための合併特例基金の財源として合併特例事業債</a:t>
          </a:r>
          <a:r>
            <a:rPr kumimoji="1" lang="en-US" altLang="ja-JP" sz="1200">
              <a:latin typeface="ＭＳ Ｐゴシック"/>
            </a:rPr>
            <a:t>31.4</a:t>
          </a:r>
          <a:r>
            <a:rPr kumimoji="1" lang="ja-JP" altLang="en-US" sz="1200">
              <a:latin typeface="ＭＳ Ｐゴシック"/>
            </a:rPr>
            <a:t>億円を発行した借金の返済が始まったことが挙げられます。今後の見込みとしては、熊本地震からの復旧・復興でさらに</a:t>
          </a:r>
          <a:r>
            <a:rPr kumimoji="1" lang="en-US" altLang="ja-JP" sz="1200">
              <a:latin typeface="ＭＳ Ｐゴシック"/>
            </a:rPr>
            <a:t>51</a:t>
          </a:r>
          <a:r>
            <a:rPr kumimoji="1" lang="ja-JP" altLang="en-US" sz="1200">
              <a:latin typeface="ＭＳ Ｐゴシック"/>
            </a:rPr>
            <a:t>億円程度発行する予定ですので、今後</a:t>
          </a:r>
          <a:r>
            <a:rPr kumimoji="1" lang="en-US" altLang="ja-JP" sz="1200">
              <a:latin typeface="ＭＳ Ｐゴシック"/>
            </a:rPr>
            <a:t>10</a:t>
          </a:r>
          <a:r>
            <a:rPr kumimoji="1" lang="ja-JP" altLang="en-US" sz="1200">
              <a:latin typeface="ＭＳ Ｐゴシック"/>
            </a:rPr>
            <a:t>年間は高止まり傾向となる見込みです。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60,899
60,634
188.61
30,170,893
28,589,721
1,462,004
18,321,002
31,772,467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100381</xdr:rowOff>
    </xdr:from>
    <xdr:to>
      <xdr:col>6</xdr:col>
      <xdr:colOff>511175</xdr:colOff>
      <xdr:row>36</xdr:row>
      <xdr:rowOff>115011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7258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a:extLst>
            <a:ext uri="{FF2B5EF4-FFF2-40B4-BE49-F238E27FC236}">
              <a16:creationId xmlns:a16="http://schemas.microsoft.com/office/drawing/2014/main" id="{00000000-0008-0000-0700-00003D000000}"/>
            </a:ext>
          </a:extLst>
        </xdr:cNvPr>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18542</xdr:rowOff>
    </xdr:from>
    <xdr:to>
      <xdr:col>5</xdr:col>
      <xdr:colOff>358775</xdr:colOff>
      <xdr:row>36</xdr:row>
      <xdr:rowOff>100381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074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88036</xdr:rowOff>
    </xdr:from>
    <xdr:to>
      <xdr:col>4</xdr:col>
      <xdr:colOff>155575</xdr:colOff>
      <xdr:row>36</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88786"/>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13970</xdr:rowOff>
    </xdr:from>
    <xdr:to>
      <xdr:col>2</xdr:col>
      <xdr:colOff>638175</xdr:colOff>
      <xdr:row>35</xdr:row>
      <xdr:rowOff>88036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3270"/>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64211</xdr:rowOff>
    </xdr:from>
    <xdr:to>
      <xdr:col>6</xdr:col>
      <xdr:colOff>561975</xdr:colOff>
      <xdr:row>36</xdr:row>
      <xdr:rowOff>165811</xdr:rowOff>
    </xdr:to>
    <xdr:sp macro="" textlink="">
      <xdr:nvSpPr>
        <xdr:cNvPr id="78" name="円/楕円 77">
          <a:extLst>
            <a:ext uri="{FF2B5EF4-FFF2-40B4-BE49-F238E27FC236}">
              <a16:creationId xmlns:a16="http://schemas.microsoft.com/office/drawing/2014/main" id="{00000000-0008-0000-0700-00004E000000}"/>
            </a:ext>
          </a:extLst>
        </xdr:cNvPr>
        <xdr:cNvSpPr/>
      </xdr:nvSpPr>
      <xdr:spPr>
        <a:xfrm>
          <a:off x="4584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42638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49581</xdr:rowOff>
    </xdr:from>
    <xdr:to>
      <xdr:col>5</xdr:col>
      <xdr:colOff>409575</xdr:colOff>
      <xdr:row>36</xdr:row>
      <xdr:rowOff>151181</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3746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167708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7" y="59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139192</xdr:rowOff>
    </xdr:from>
    <xdr:to>
      <xdr:col>4</xdr:col>
      <xdr:colOff>206375</xdr:colOff>
      <xdr:row>36</xdr:row>
      <xdr:rowOff>69342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85869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7"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37236</xdr:rowOff>
    </xdr:from>
    <xdr:to>
      <xdr:col>3</xdr:col>
      <xdr:colOff>3175</xdr:colOff>
      <xdr:row>35</xdr:row>
      <xdr:rowOff>138836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1968500" y="6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155363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7" y="58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134620</xdr:rowOff>
    </xdr:from>
    <xdr:to>
      <xdr:col>1</xdr:col>
      <xdr:colOff>485775</xdr:colOff>
      <xdr:row>34</xdr:row>
      <xdr:rowOff>64770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079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81297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7"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59435</xdr:rowOff>
    </xdr:from>
    <xdr:to>
      <xdr:col>6</xdr:col>
      <xdr:colOff>511175</xdr:colOff>
      <xdr:row>58</xdr:row>
      <xdr:rowOff>75676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2085"/>
          <a:ext cx="838200" cy="1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59435</xdr:rowOff>
    </xdr:from>
    <xdr:to>
      <xdr:col>5</xdr:col>
      <xdr:colOff>358775</xdr:colOff>
      <xdr:row>58</xdr:row>
      <xdr:rowOff>43446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32085"/>
          <a:ext cx="889000" cy="1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43446</xdr:rowOff>
    </xdr:from>
    <xdr:to>
      <xdr:col>4</xdr:col>
      <xdr:colOff>155575</xdr:colOff>
      <xdr:row>58</xdr:row>
      <xdr:rowOff>96684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7546"/>
          <a:ext cx="8890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78837</xdr:rowOff>
    </xdr:from>
    <xdr:to>
      <xdr:col>2</xdr:col>
      <xdr:colOff>638175</xdr:colOff>
      <xdr:row>58</xdr:row>
      <xdr:rowOff>96684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2937"/>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24876</xdr:rowOff>
    </xdr:from>
    <xdr:to>
      <xdr:col>6</xdr:col>
      <xdr:colOff>561975</xdr:colOff>
      <xdr:row>58</xdr:row>
      <xdr:rowOff>126476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9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8635</xdr:rowOff>
    </xdr:from>
    <xdr:to>
      <xdr:col>5</xdr:col>
      <xdr:colOff>409575</xdr:colOff>
      <xdr:row>57</xdr:row>
      <xdr:rowOff>110235</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7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126762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4" y="955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164096</xdr:rowOff>
    </xdr:from>
    <xdr:to>
      <xdr:col>4</xdr:col>
      <xdr:colOff>206375</xdr:colOff>
      <xdr:row>58</xdr:row>
      <xdr:rowOff>94246</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9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110773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45884</xdr:rowOff>
    </xdr:from>
    <xdr:to>
      <xdr:col>3</xdr:col>
      <xdr:colOff>3175</xdr:colOff>
      <xdr:row>58</xdr:row>
      <xdr:rowOff>147484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9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138611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28037</xdr:rowOff>
    </xdr:from>
    <xdr:to>
      <xdr:col>1</xdr:col>
      <xdr:colOff>485775</xdr:colOff>
      <xdr:row>58</xdr:row>
      <xdr:rowOff>129637</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9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146164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97313</xdr:rowOff>
    </xdr:from>
    <xdr:to>
      <xdr:col>6</xdr:col>
      <xdr:colOff>511175</xdr:colOff>
      <xdr:row>78</xdr:row>
      <xdr:rowOff>99222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70413"/>
          <a:ext cx="838200" cy="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99222</xdr:rowOff>
    </xdr:from>
    <xdr:to>
      <xdr:col>5</xdr:col>
      <xdr:colOff>358775</xdr:colOff>
      <xdr:row>78</xdr:row>
      <xdr:rowOff>111379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72322"/>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111379</xdr:rowOff>
    </xdr:from>
    <xdr:to>
      <xdr:col>4</xdr:col>
      <xdr:colOff>155575</xdr:colOff>
      <xdr:row>78</xdr:row>
      <xdr:rowOff>120872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84479"/>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120331</xdr:rowOff>
    </xdr:from>
    <xdr:to>
      <xdr:col>2</xdr:col>
      <xdr:colOff>638175</xdr:colOff>
      <xdr:row>78</xdr:row>
      <xdr:rowOff>120872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93431"/>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46513</xdr:rowOff>
    </xdr:from>
    <xdr:to>
      <xdr:col>6</xdr:col>
      <xdr:colOff>561975</xdr:colOff>
      <xdr:row>78</xdr:row>
      <xdr:rowOff>148113</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4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48422</xdr:rowOff>
    </xdr:from>
    <xdr:to>
      <xdr:col>5</xdr:col>
      <xdr:colOff>409575</xdr:colOff>
      <xdr:row>78</xdr:row>
      <xdr:rowOff>150022</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4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166549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1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60579</xdr:rowOff>
    </xdr:from>
    <xdr:to>
      <xdr:col>4</xdr:col>
      <xdr:colOff>206375</xdr:colOff>
      <xdr:row>78</xdr:row>
      <xdr:rowOff>162179</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4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7256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320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70072</xdr:rowOff>
    </xdr:from>
    <xdr:to>
      <xdr:col>3</xdr:col>
      <xdr:colOff>3175</xdr:colOff>
      <xdr:row>79</xdr:row>
      <xdr:rowOff>222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4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16749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21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69531</xdr:rowOff>
    </xdr:from>
    <xdr:to>
      <xdr:col>1</xdr:col>
      <xdr:colOff>485775</xdr:colOff>
      <xdr:row>78</xdr:row>
      <xdr:rowOff>171131</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21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61781</xdr:rowOff>
    </xdr:from>
    <xdr:to>
      <xdr:col>6</xdr:col>
      <xdr:colOff>511175</xdr:colOff>
      <xdr:row>97</xdr:row>
      <xdr:rowOff>66886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92431"/>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61781</xdr:rowOff>
    </xdr:from>
    <xdr:to>
      <xdr:col>5</xdr:col>
      <xdr:colOff>358775</xdr:colOff>
      <xdr:row>97</xdr:row>
      <xdr:rowOff>100490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243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68562</xdr:rowOff>
    </xdr:from>
    <xdr:to>
      <xdr:col>4</xdr:col>
      <xdr:colOff>155575</xdr:colOff>
      <xdr:row>97</xdr:row>
      <xdr:rowOff>100490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99212"/>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63010</xdr:rowOff>
    </xdr:from>
    <xdr:to>
      <xdr:col>2</xdr:col>
      <xdr:colOff>638175</xdr:colOff>
      <xdr:row>97</xdr:row>
      <xdr:rowOff>68562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9366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16086</xdr:rowOff>
    </xdr:from>
    <xdr:to>
      <xdr:col>6</xdr:col>
      <xdr:colOff>561975</xdr:colOff>
      <xdr:row>97</xdr:row>
      <xdr:rowOff>117686</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66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165963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10981</xdr:rowOff>
    </xdr:from>
    <xdr:to>
      <xdr:col>5</xdr:col>
      <xdr:colOff>409575</xdr:colOff>
      <xdr:row>97</xdr:row>
      <xdr:rowOff>112581</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66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103708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49690</xdr:rowOff>
    </xdr:from>
    <xdr:to>
      <xdr:col>4</xdr:col>
      <xdr:colOff>206375</xdr:colOff>
      <xdr:row>97</xdr:row>
      <xdr:rowOff>151290</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6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142417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7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17762</xdr:rowOff>
    </xdr:from>
    <xdr:to>
      <xdr:col>3</xdr:col>
      <xdr:colOff>3175</xdr:colOff>
      <xdr:row>97</xdr:row>
      <xdr:rowOff>119362</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6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110489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12210</xdr:rowOff>
    </xdr:from>
    <xdr:to>
      <xdr:col>1</xdr:col>
      <xdr:colOff>485775</xdr:colOff>
      <xdr:row>97</xdr:row>
      <xdr:rowOff>113810</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6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104937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113792</xdr:rowOff>
    </xdr:from>
    <xdr:to>
      <xdr:col>14</xdr:col>
      <xdr:colOff>28575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28892"/>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113792</xdr:rowOff>
    </xdr:from>
    <xdr:to>
      <xdr:col>12</xdr:col>
      <xdr:colOff>511175</xdr:colOff>
      <xdr:row>38</xdr:row>
      <xdr:rowOff>151003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28892"/>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6985</xdr:rowOff>
    </xdr:from>
    <xdr:to>
      <xdr:col>11</xdr:col>
      <xdr:colOff>307975</xdr:colOff>
      <xdr:row>38</xdr:row>
      <xdr:rowOff>151003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2208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62992</xdr:rowOff>
    </xdr:from>
    <xdr:to>
      <xdr:col>12</xdr:col>
      <xdr:colOff>561975</xdr:colOff>
      <xdr:row>38</xdr:row>
      <xdr:rowOff>164592</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155719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100203</xdr:rowOff>
    </xdr:from>
    <xdr:to>
      <xdr:col>11</xdr:col>
      <xdr:colOff>358775</xdr:colOff>
      <xdr:row>39</xdr:row>
      <xdr:rowOff>30353</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21480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127635</xdr:rowOff>
    </xdr:from>
    <xdr:to>
      <xdr:col>10</xdr:col>
      <xdr:colOff>155575</xdr:colOff>
      <xdr:row>38</xdr:row>
      <xdr:rowOff>57785</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48912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7" y="65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946</xdr:rowOff>
    </xdr:from>
    <xdr:to>
      <xdr:col>15</xdr:col>
      <xdr:colOff>180975</xdr:colOff>
      <xdr:row>59</xdr:row>
      <xdr:rowOff>31269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16496"/>
          <a:ext cx="8382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946</xdr:rowOff>
    </xdr:from>
    <xdr:to>
      <xdr:col>14</xdr:col>
      <xdr:colOff>28575</xdr:colOff>
      <xdr:row>59</xdr:row>
      <xdr:rowOff>13764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116496"/>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154798</xdr:rowOff>
    </xdr:from>
    <xdr:to>
      <xdr:col>12</xdr:col>
      <xdr:colOff>511175</xdr:colOff>
      <xdr:row>59</xdr:row>
      <xdr:rowOff>13764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098898"/>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154798</xdr:rowOff>
    </xdr:from>
    <xdr:to>
      <xdr:col>11</xdr:col>
      <xdr:colOff>307975</xdr:colOff>
      <xdr:row>59</xdr:row>
      <xdr:rowOff>24613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098898"/>
          <a:ext cx="889000" cy="4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a:extLst>
            <a:ext uri="{FF2B5EF4-FFF2-40B4-BE49-F238E27FC236}">
              <a16:creationId xmlns:a16="http://schemas.microsoft.com/office/drawing/2014/main" id="{00000000-0008-0000-0700-00006C010000}"/>
            </a:ext>
          </a:extLst>
        </xdr:cNvPr>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151919</xdr:rowOff>
    </xdr:from>
    <xdr:to>
      <xdr:col>15</xdr:col>
      <xdr:colOff>231775</xdr:colOff>
      <xdr:row>59</xdr:row>
      <xdr:rowOff>82069</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10426700" y="100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121596</xdr:rowOff>
    </xdr:from>
    <xdr:to>
      <xdr:col>14</xdr:col>
      <xdr:colOff>79375</xdr:colOff>
      <xdr:row>59</xdr:row>
      <xdr:rowOff>51746</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9588500" y="100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68273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134414</xdr:rowOff>
    </xdr:from>
    <xdr:to>
      <xdr:col>12</xdr:col>
      <xdr:colOff>561975</xdr:colOff>
      <xdr:row>59</xdr:row>
      <xdr:rowOff>64564</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8699500" y="100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81091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103998</xdr:rowOff>
    </xdr:from>
    <xdr:to>
      <xdr:col>11</xdr:col>
      <xdr:colOff>358775</xdr:colOff>
      <xdr:row>59</xdr:row>
      <xdr:rowOff>34148</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7810500" y="100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50675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145263</xdr:rowOff>
    </xdr:from>
    <xdr:to>
      <xdr:col>10</xdr:col>
      <xdr:colOff>155575</xdr:colOff>
      <xdr:row>59</xdr:row>
      <xdr:rowOff>75413</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6921500" y="100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91940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88364</xdr:rowOff>
    </xdr:from>
    <xdr:to>
      <xdr:col>15</xdr:col>
      <xdr:colOff>180975</xdr:colOff>
      <xdr:row>78</xdr:row>
      <xdr:rowOff>135161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90014"/>
          <a:ext cx="838200" cy="2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135161</xdr:rowOff>
    </xdr:from>
    <xdr:to>
      <xdr:col>14</xdr:col>
      <xdr:colOff>28575</xdr:colOff>
      <xdr:row>78</xdr:row>
      <xdr:rowOff>158934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08261"/>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155637</xdr:rowOff>
    </xdr:from>
    <xdr:to>
      <xdr:col>12</xdr:col>
      <xdr:colOff>511175</xdr:colOff>
      <xdr:row>78</xdr:row>
      <xdr:rowOff>158934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28737"/>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133986</xdr:rowOff>
    </xdr:from>
    <xdr:to>
      <xdr:col>11</xdr:col>
      <xdr:colOff>307975</xdr:colOff>
      <xdr:row>78</xdr:row>
      <xdr:rowOff>155637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507086"/>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37564</xdr:rowOff>
    </xdr:from>
    <xdr:to>
      <xdr:col>15</xdr:col>
      <xdr:colOff>231775</xdr:colOff>
      <xdr:row>77</xdr:row>
      <xdr:rowOff>139164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10426700" y="132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15991</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1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84361</xdr:rowOff>
    </xdr:from>
    <xdr:to>
      <xdr:col>14</xdr:col>
      <xdr:colOff>79375</xdr:colOff>
      <xdr:row>79</xdr:row>
      <xdr:rowOff>14511</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9588500" y="13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5638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7" y="1355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108134</xdr:rowOff>
    </xdr:from>
    <xdr:to>
      <xdr:col>12</xdr:col>
      <xdr:colOff>561975</xdr:colOff>
      <xdr:row>79</xdr:row>
      <xdr:rowOff>38284</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8699500" y="13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29411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7" y="135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104837</xdr:rowOff>
    </xdr:from>
    <xdr:to>
      <xdr:col>11</xdr:col>
      <xdr:colOff>358775</xdr:colOff>
      <xdr:row>79</xdr:row>
      <xdr:rowOff>34987</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7810500" y="134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26114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7" y="1357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83186</xdr:rowOff>
    </xdr:from>
    <xdr:to>
      <xdr:col>10</xdr:col>
      <xdr:colOff>155575</xdr:colOff>
      <xdr:row>79</xdr:row>
      <xdr:rowOff>13336</xdr:rowOff>
    </xdr:to>
    <xdr:sp macro="" textlink="">
      <xdr:nvSpPr>
        <xdr:cNvPr id="438" name="円/楕円 437">
          <a:extLst>
            <a:ext uri="{FF2B5EF4-FFF2-40B4-BE49-F238E27FC236}">
              <a16:creationId xmlns:a16="http://schemas.microsoft.com/office/drawing/2014/main" id="{00000000-0008-0000-0700-0000B6010000}"/>
            </a:ext>
          </a:extLst>
        </xdr:cNvPr>
        <xdr:cNvSpPr/>
      </xdr:nvSpPr>
      <xdr:spPr>
        <a:xfrm>
          <a:off x="6921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4463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118059</xdr:rowOff>
    </xdr:from>
    <xdr:to>
      <xdr:col>15</xdr:col>
      <xdr:colOff>180975</xdr:colOff>
      <xdr:row>98</xdr:row>
      <xdr:rowOff>128375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920159"/>
          <a:ext cx="8382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90226</xdr:rowOff>
    </xdr:from>
    <xdr:to>
      <xdr:col>14</xdr:col>
      <xdr:colOff>28575</xdr:colOff>
      <xdr:row>98</xdr:row>
      <xdr:rowOff>128375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92326"/>
          <a:ext cx="8890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90226</xdr:rowOff>
    </xdr:from>
    <xdr:to>
      <xdr:col>12</xdr:col>
      <xdr:colOff>511175</xdr:colOff>
      <xdr:row>98</xdr:row>
      <xdr:rowOff>143049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892326"/>
          <a:ext cx="8890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137637</xdr:rowOff>
    </xdr:from>
    <xdr:to>
      <xdr:col>11</xdr:col>
      <xdr:colOff>307975</xdr:colOff>
      <xdr:row>98</xdr:row>
      <xdr:rowOff>143049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939737"/>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67259</xdr:rowOff>
    </xdr:from>
    <xdr:to>
      <xdr:col>15</xdr:col>
      <xdr:colOff>231775</xdr:colOff>
      <xdr:row>98</xdr:row>
      <xdr:rowOff>168859</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77575</xdr:rowOff>
    </xdr:from>
    <xdr:to>
      <xdr:col>14</xdr:col>
      <xdr:colOff>79375</xdr:colOff>
      <xdr:row>99</xdr:row>
      <xdr:rowOff>7725</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8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170302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39426</xdr:rowOff>
    </xdr:from>
    <xdr:to>
      <xdr:col>12</xdr:col>
      <xdr:colOff>561975</xdr:colOff>
      <xdr:row>98</xdr:row>
      <xdr:rowOff>141026</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84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157553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92249</xdr:rowOff>
    </xdr:from>
    <xdr:to>
      <xdr:col>11</xdr:col>
      <xdr:colOff>358775</xdr:colOff>
      <xdr:row>99</xdr:row>
      <xdr:rowOff>22399</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13526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86837</xdr:rowOff>
    </xdr:from>
    <xdr:to>
      <xdr:col>10</xdr:col>
      <xdr:colOff>155575</xdr:colOff>
      <xdr:row>99</xdr:row>
      <xdr:rowOff>16987</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8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8114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71482</xdr:rowOff>
    </xdr:from>
    <xdr:to>
      <xdr:col>23</xdr:col>
      <xdr:colOff>517525</xdr:colOff>
      <xdr:row>37</xdr:row>
      <xdr:rowOff>89065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15132"/>
          <a:ext cx="8382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68929</xdr:rowOff>
    </xdr:from>
    <xdr:to>
      <xdr:col>22</xdr:col>
      <xdr:colOff>365125</xdr:colOff>
      <xdr:row>37</xdr:row>
      <xdr:rowOff>71482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12579"/>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68929</xdr:rowOff>
    </xdr:from>
    <xdr:to>
      <xdr:col>21</xdr:col>
      <xdr:colOff>161925</xdr:colOff>
      <xdr:row>37</xdr:row>
      <xdr:rowOff>81274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1257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64662</xdr:rowOff>
    </xdr:from>
    <xdr:to>
      <xdr:col>19</xdr:col>
      <xdr:colOff>644525</xdr:colOff>
      <xdr:row>37</xdr:row>
      <xdr:rowOff>81274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0831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38265</xdr:rowOff>
    </xdr:from>
    <xdr:to>
      <xdr:col>23</xdr:col>
      <xdr:colOff>568325</xdr:colOff>
      <xdr:row>37</xdr:row>
      <xdr:rowOff>139865</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124642</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20682</xdr:rowOff>
    </xdr:from>
    <xdr:to>
      <xdr:col>22</xdr:col>
      <xdr:colOff>415925</xdr:colOff>
      <xdr:row>37</xdr:row>
      <xdr:rowOff>122282</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3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113409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18129</xdr:rowOff>
    </xdr:from>
    <xdr:to>
      <xdr:col>21</xdr:col>
      <xdr:colOff>212725</xdr:colOff>
      <xdr:row>37</xdr:row>
      <xdr:rowOff>119729</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136256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30474</xdr:rowOff>
    </xdr:from>
    <xdr:to>
      <xdr:col>20</xdr:col>
      <xdr:colOff>9525</xdr:colOff>
      <xdr:row>37</xdr:row>
      <xdr:rowOff>132074</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3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148601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13862</xdr:rowOff>
    </xdr:from>
    <xdr:to>
      <xdr:col>18</xdr:col>
      <xdr:colOff>492125</xdr:colOff>
      <xdr:row>37</xdr:row>
      <xdr:rowOff>115462</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131989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83788</xdr:rowOff>
    </xdr:from>
    <xdr:to>
      <xdr:col>23</xdr:col>
      <xdr:colOff>517525</xdr:colOff>
      <xdr:row>57</xdr:row>
      <xdr:rowOff>122345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56438"/>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122345</xdr:rowOff>
    </xdr:from>
    <xdr:to>
      <xdr:col>22</xdr:col>
      <xdr:colOff>365125</xdr:colOff>
      <xdr:row>57</xdr:row>
      <xdr:rowOff>151778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94995"/>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133090</xdr:rowOff>
    </xdr:from>
    <xdr:to>
      <xdr:col>21</xdr:col>
      <xdr:colOff>161925</xdr:colOff>
      <xdr:row>57</xdr:row>
      <xdr:rowOff>151778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734290"/>
          <a:ext cx="889000" cy="19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133090</xdr:rowOff>
    </xdr:from>
    <xdr:to>
      <xdr:col>19</xdr:col>
      <xdr:colOff>644525</xdr:colOff>
      <xdr:row>58</xdr:row>
      <xdr:rowOff>3359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734290"/>
          <a:ext cx="889000" cy="2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32988</xdr:rowOff>
    </xdr:from>
    <xdr:to>
      <xdr:col>23</xdr:col>
      <xdr:colOff>568325</xdr:colOff>
      <xdr:row>57</xdr:row>
      <xdr:rowOff>134588</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6268700" y="98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11415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71545</xdr:rowOff>
    </xdr:from>
    <xdr:to>
      <xdr:col>22</xdr:col>
      <xdr:colOff>415925</xdr:colOff>
      <xdr:row>58</xdr:row>
      <xdr:rowOff>1695</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5430500" y="98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164272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100978</xdr:rowOff>
    </xdr:from>
    <xdr:to>
      <xdr:col>21</xdr:col>
      <xdr:colOff>212725</xdr:colOff>
      <xdr:row>58</xdr:row>
      <xdr:rowOff>31128</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4541500" y="9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22255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82290</xdr:rowOff>
    </xdr:from>
    <xdr:to>
      <xdr:col>20</xdr:col>
      <xdr:colOff>9525</xdr:colOff>
      <xdr:row>57</xdr:row>
      <xdr:rowOff>12440</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3652500" y="9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3567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7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124009</xdr:rowOff>
    </xdr:from>
    <xdr:to>
      <xdr:col>18</xdr:col>
      <xdr:colOff>492125</xdr:colOff>
      <xdr:row>58</xdr:row>
      <xdr:rowOff>54159</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2763500" y="9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45286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86345</xdr:rowOff>
    </xdr:from>
    <xdr:to>
      <xdr:col>23</xdr:col>
      <xdr:colOff>517525</xdr:colOff>
      <xdr:row>78</xdr:row>
      <xdr:rowOff>134507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59445"/>
          <a:ext cx="838200" cy="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130181</xdr:rowOff>
    </xdr:from>
    <xdr:to>
      <xdr:col>22</xdr:col>
      <xdr:colOff>365125</xdr:colOff>
      <xdr:row>78</xdr:row>
      <xdr:rowOff>134507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0328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124458</xdr:rowOff>
    </xdr:from>
    <xdr:to>
      <xdr:col>21</xdr:col>
      <xdr:colOff>161925</xdr:colOff>
      <xdr:row>78</xdr:row>
      <xdr:rowOff>130181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97558"/>
          <a:ext cx="8890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124458</xdr:rowOff>
    </xdr:from>
    <xdr:to>
      <xdr:col>19</xdr:col>
      <xdr:colOff>644525</xdr:colOff>
      <xdr:row>78</xdr:row>
      <xdr:rowOff>127512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97558"/>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35545</xdr:rowOff>
    </xdr:from>
    <xdr:to>
      <xdr:col>23</xdr:col>
      <xdr:colOff>568325</xdr:colOff>
      <xdr:row>78</xdr:row>
      <xdr:rowOff>137145</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6268700" y="134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83707</xdr:rowOff>
    </xdr:from>
    <xdr:to>
      <xdr:col>22</xdr:col>
      <xdr:colOff>415925</xdr:colOff>
      <xdr:row>79</xdr:row>
      <xdr:rowOff>13857</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5430500" y="13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4984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79381</xdr:rowOff>
    </xdr:from>
    <xdr:to>
      <xdr:col>21</xdr:col>
      <xdr:colOff>212725</xdr:colOff>
      <xdr:row>79</xdr:row>
      <xdr:rowOff>9531</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4541500" y="134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7" y="13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73658</xdr:rowOff>
    </xdr:from>
    <xdr:to>
      <xdr:col>20</xdr:col>
      <xdr:colOff>9525</xdr:colOff>
      <xdr:row>79</xdr:row>
      <xdr:rowOff>3808</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3652500" y="134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166385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7" y="135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76712</xdr:rowOff>
    </xdr:from>
    <xdr:to>
      <xdr:col>18</xdr:col>
      <xdr:colOff>492125</xdr:colOff>
      <xdr:row>79</xdr:row>
      <xdr:rowOff>6862</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2763500" y="134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169439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7" y="1354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154152</xdr:rowOff>
    </xdr:from>
    <xdr:to>
      <xdr:col>23</xdr:col>
      <xdr:colOff>517525</xdr:colOff>
      <xdr:row>94</xdr:row>
      <xdr:rowOff>140779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099002"/>
          <a:ext cx="8382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140779</xdr:rowOff>
    </xdr:from>
    <xdr:to>
      <xdr:col>22</xdr:col>
      <xdr:colOff>365125</xdr:colOff>
      <xdr:row>94</xdr:row>
      <xdr:rowOff>155156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57079"/>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147219</xdr:rowOff>
    </xdr:from>
    <xdr:to>
      <xdr:col>21</xdr:col>
      <xdr:colOff>161925</xdr:colOff>
      <xdr:row>94</xdr:row>
      <xdr:rowOff>155156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63519"/>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127025</xdr:rowOff>
    </xdr:from>
    <xdr:to>
      <xdr:col>19</xdr:col>
      <xdr:colOff>644525</xdr:colOff>
      <xdr:row>94</xdr:row>
      <xdr:rowOff>147219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43325"/>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103352</xdr:rowOff>
    </xdr:from>
    <xdr:to>
      <xdr:col>23</xdr:col>
      <xdr:colOff>568325</xdr:colOff>
      <xdr:row>94</xdr:row>
      <xdr:rowOff>33502</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6268700" y="16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126229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89979</xdr:rowOff>
    </xdr:from>
    <xdr:to>
      <xdr:col>22</xdr:col>
      <xdr:colOff>415925</xdr:colOff>
      <xdr:row>95</xdr:row>
      <xdr:rowOff>20129</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5430500" y="162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36656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104356</xdr:rowOff>
    </xdr:from>
    <xdr:to>
      <xdr:col>21</xdr:col>
      <xdr:colOff>212725</xdr:colOff>
      <xdr:row>95</xdr:row>
      <xdr:rowOff>34506</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4541500" y="162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51033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96419</xdr:rowOff>
    </xdr:from>
    <xdr:to>
      <xdr:col>20</xdr:col>
      <xdr:colOff>9525</xdr:colOff>
      <xdr:row>95</xdr:row>
      <xdr:rowOff>26569</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3652500" y="162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43096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76225</xdr:rowOff>
    </xdr:from>
    <xdr:to>
      <xdr:col>18</xdr:col>
      <xdr:colOff>492125</xdr:colOff>
      <xdr:row>95</xdr:row>
      <xdr:rowOff>6375</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2763500" y="161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22902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a:extLst>
            <a:ext uri="{FF2B5EF4-FFF2-40B4-BE49-F238E27FC236}">
              <a16:creationId xmlns:a16="http://schemas.microsoft.com/office/drawing/2014/main" id="{00000000-0008-0000-0700-000035030000}"/>
            </a:ext>
          </a:extLst>
        </xdr:cNvPr>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a:extLst>
            <a:ext uri="{FF2B5EF4-FFF2-40B4-BE49-F238E27FC236}">
              <a16:creationId xmlns:a16="http://schemas.microsoft.com/office/drawing/2014/main" id="{00000000-0008-0000-0700-00004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200">
              <a:latin typeface="ＭＳ Ｐゴシック"/>
            </a:rPr>
            <a:t>議会費</a:t>
          </a:r>
          <a:r>
            <a:rPr kumimoji="1" lang="en-US" altLang="ja-JP" sz="1200">
              <a:latin typeface="ＭＳ Ｐゴシック"/>
            </a:rPr>
            <a:t>】</a:t>
          </a:r>
          <a:r>
            <a:rPr kumimoji="1" lang="ja-JP" altLang="en-US" sz="1200">
              <a:latin typeface="ＭＳ Ｐゴシック"/>
            </a:rPr>
            <a:t>は、平成</a:t>
          </a:r>
          <a:r>
            <a:rPr kumimoji="1" lang="en-US" altLang="ja-JP" sz="1200">
              <a:latin typeface="ＭＳ Ｐゴシック"/>
            </a:rPr>
            <a:t>26</a:t>
          </a:r>
          <a:r>
            <a:rPr kumimoji="1" lang="ja-JP" altLang="en-US" sz="1200">
              <a:latin typeface="ＭＳ Ｐゴシック"/>
            </a:rPr>
            <a:t>年度から議員数</a:t>
          </a:r>
          <a:r>
            <a:rPr kumimoji="1" lang="en-US" altLang="ja-JP" sz="1200">
              <a:latin typeface="ＭＳ Ｐゴシック"/>
            </a:rPr>
            <a:t>26</a:t>
          </a:r>
          <a:r>
            <a:rPr kumimoji="1" lang="ja-JP" altLang="en-US" sz="1200">
              <a:latin typeface="ＭＳ Ｐゴシック"/>
            </a:rPr>
            <a:t>名から</a:t>
          </a:r>
          <a:r>
            <a:rPr kumimoji="1" lang="en-US" altLang="ja-JP" sz="1200">
              <a:latin typeface="ＭＳ Ｐゴシック"/>
            </a:rPr>
            <a:t>4</a:t>
          </a:r>
          <a:r>
            <a:rPr kumimoji="1" lang="ja-JP" altLang="en-US" sz="1200">
              <a:latin typeface="ＭＳ Ｐゴシック"/>
            </a:rPr>
            <a:t>名減の</a:t>
          </a:r>
          <a:r>
            <a:rPr kumimoji="1" lang="en-US" altLang="ja-JP" sz="1200">
              <a:latin typeface="ＭＳ Ｐゴシック"/>
            </a:rPr>
            <a:t>22</a:t>
          </a:r>
          <a:r>
            <a:rPr kumimoji="1" lang="ja-JP" altLang="en-US" sz="1200">
              <a:latin typeface="ＭＳ Ｐゴシック"/>
            </a:rPr>
            <a:t>名となったことや事務局職員数の減によるものが影響し、平成</a:t>
          </a:r>
          <a:r>
            <a:rPr kumimoji="1" lang="en-US" altLang="ja-JP" sz="1200">
              <a:latin typeface="ＭＳ Ｐゴシック"/>
            </a:rPr>
            <a:t>27</a:t>
          </a:r>
          <a:r>
            <a:rPr kumimoji="1" lang="ja-JP" altLang="en-US" sz="1200">
              <a:latin typeface="ＭＳ Ｐゴシック"/>
            </a:rPr>
            <a:t>年度は類似団体平均値を下回りました。</a:t>
          </a:r>
          <a:r>
            <a:rPr kumimoji="1" lang="en-US" altLang="ja-JP" sz="1200">
              <a:latin typeface="ＭＳ Ｐゴシック"/>
            </a:rPr>
            <a:t>【</a:t>
          </a:r>
          <a:r>
            <a:rPr kumimoji="1" lang="ja-JP" altLang="en-US" sz="1200">
              <a:latin typeface="ＭＳ Ｐゴシック"/>
            </a:rPr>
            <a:t>総務費</a:t>
          </a:r>
          <a:r>
            <a:rPr kumimoji="1" lang="en-US" altLang="ja-JP" sz="1200">
              <a:latin typeface="ＭＳ Ｐゴシック"/>
            </a:rPr>
            <a:t>】</a:t>
          </a:r>
          <a:r>
            <a:rPr kumimoji="1" lang="ja-JP" altLang="en-US" sz="1200">
              <a:latin typeface="ＭＳ Ｐゴシック"/>
            </a:rPr>
            <a:t>は、平成</a:t>
          </a:r>
          <a:r>
            <a:rPr kumimoji="1" lang="en-US" altLang="ja-JP" sz="1200">
              <a:latin typeface="ＭＳ Ｐゴシック"/>
            </a:rPr>
            <a:t>26</a:t>
          </a:r>
          <a:r>
            <a:rPr kumimoji="1" lang="ja-JP" altLang="en-US" sz="1200">
              <a:latin typeface="ＭＳ Ｐゴシック"/>
            </a:rPr>
            <a:t>年度に合併特例事業債を財源として地域振興基金に</a:t>
          </a:r>
          <a:r>
            <a:rPr kumimoji="1" lang="en-US" altLang="ja-JP" sz="1200">
              <a:latin typeface="ＭＳ Ｐゴシック"/>
            </a:rPr>
            <a:t>33</a:t>
          </a:r>
          <a:r>
            <a:rPr kumimoji="1" lang="ja-JP" altLang="en-US" sz="1200">
              <a:latin typeface="ＭＳ Ｐゴシック"/>
            </a:rPr>
            <a:t>億円積み立てた影響で、住民一人あたりの行政コストが類似団体平均値より高くなりましたが、平成</a:t>
          </a:r>
          <a:r>
            <a:rPr kumimoji="1" lang="en-US" altLang="ja-JP" sz="1200">
              <a:latin typeface="ＭＳ Ｐゴシック"/>
            </a:rPr>
            <a:t>27</a:t>
          </a:r>
          <a:r>
            <a:rPr kumimoji="1" lang="ja-JP" altLang="en-US" sz="1200">
              <a:latin typeface="ＭＳ Ｐゴシック"/>
            </a:rPr>
            <a:t>年度は概ね経常的なコストとなり類似団体平均値を下回っています。</a:t>
          </a:r>
          <a:r>
            <a:rPr kumimoji="1" lang="en-US" altLang="ja-JP" sz="1200">
              <a:latin typeface="ＭＳ Ｐゴシック"/>
            </a:rPr>
            <a:t>【</a:t>
          </a:r>
          <a:r>
            <a:rPr kumimoji="1" lang="ja-JP" altLang="en-US" sz="1200">
              <a:latin typeface="ＭＳ Ｐゴシック"/>
            </a:rPr>
            <a:t>民生費</a:t>
          </a:r>
          <a:r>
            <a:rPr kumimoji="1" lang="en-US" altLang="ja-JP" sz="1200">
              <a:latin typeface="ＭＳ Ｐゴシック"/>
            </a:rPr>
            <a:t>】</a:t>
          </a:r>
          <a:r>
            <a:rPr kumimoji="1" lang="ja-JP" altLang="en-US" sz="1200">
              <a:latin typeface="ＭＳ Ｐゴシック"/>
            </a:rPr>
            <a:t>については、私立保育所運営支弁費や障害福祉サービスや児童発達支援サービスなどの扶助費が年々増加傾向となり、障害福祉施設等が近隣の市町村より多いことに要因があります。</a:t>
          </a:r>
          <a:r>
            <a:rPr kumimoji="1" lang="en-US" altLang="ja-JP" sz="1200">
              <a:latin typeface="ＭＳ Ｐゴシック"/>
            </a:rPr>
            <a:t>【</a:t>
          </a:r>
          <a:r>
            <a:rPr kumimoji="1" lang="ja-JP" altLang="en-US" sz="1200">
              <a:latin typeface="ＭＳ Ｐゴシック"/>
            </a:rPr>
            <a:t>衛生費</a:t>
          </a:r>
          <a:r>
            <a:rPr kumimoji="1" lang="en-US" altLang="ja-JP" sz="1200">
              <a:latin typeface="ＭＳ Ｐゴシック"/>
            </a:rPr>
            <a:t>】</a:t>
          </a:r>
          <a:r>
            <a:rPr kumimoji="1" lang="ja-JP" altLang="en-US" sz="1200">
              <a:latin typeface="ＭＳ Ｐゴシック"/>
            </a:rPr>
            <a:t>は、可燃ごみや分別ごみの収集運搬経費に係る清掃費が多くコストの大部分を占めますが、宇城広域連合が行う最終処分場の建替経費の負担金が今後財政を圧迫する要因の一つとなる見込です。</a:t>
          </a:r>
          <a:r>
            <a:rPr kumimoji="1" lang="en-US" altLang="ja-JP" sz="1200">
              <a:latin typeface="ＭＳ Ｐゴシック"/>
            </a:rPr>
            <a:t>【</a:t>
          </a:r>
          <a:r>
            <a:rPr kumimoji="1" lang="ja-JP" altLang="en-US" sz="1200">
              <a:latin typeface="ＭＳ Ｐゴシック"/>
            </a:rPr>
            <a:t>商工費</a:t>
          </a:r>
          <a:r>
            <a:rPr kumimoji="1" lang="en-US" altLang="ja-JP" sz="1200">
              <a:latin typeface="ＭＳ Ｐゴシック"/>
            </a:rPr>
            <a:t>】</a:t>
          </a:r>
          <a:r>
            <a:rPr kumimoji="1" lang="ja-JP" altLang="en-US" sz="1200">
              <a:latin typeface="ＭＳ Ｐゴシック"/>
            </a:rPr>
            <a:t>の住民一人当たりのコストが</a:t>
          </a:r>
          <a:r>
            <a:rPr kumimoji="1" lang="en-US" altLang="ja-JP" sz="1200">
              <a:latin typeface="ＭＳ Ｐゴシック"/>
            </a:rPr>
            <a:t>10,822</a:t>
          </a:r>
          <a:r>
            <a:rPr kumimoji="1" lang="ja-JP" altLang="en-US" sz="1200">
              <a:latin typeface="ＭＳ Ｐゴシック"/>
            </a:rPr>
            <a:t>円と大幅増になっている要因は、平成</a:t>
          </a:r>
          <a:r>
            <a:rPr kumimoji="1" lang="en-US" altLang="ja-JP" sz="1200">
              <a:latin typeface="ＭＳ Ｐゴシック"/>
            </a:rPr>
            <a:t>27</a:t>
          </a:r>
          <a:r>
            <a:rPr kumimoji="1" lang="ja-JP" altLang="en-US" sz="1200">
              <a:latin typeface="ＭＳ Ｐゴシック"/>
            </a:rPr>
            <a:t>年度に地域消費喚起と生活支援を目的としたプレミアム商品券交付事業を行ったことが挙げられます。</a:t>
          </a:r>
          <a:r>
            <a:rPr kumimoji="1" lang="en-US" altLang="ja-JP" sz="1200">
              <a:latin typeface="ＭＳ Ｐゴシック"/>
            </a:rPr>
            <a:t>【</a:t>
          </a:r>
          <a:r>
            <a:rPr kumimoji="1" lang="ja-JP" altLang="en-US" sz="1200">
              <a:latin typeface="ＭＳ Ｐゴシック"/>
            </a:rPr>
            <a:t>土木費</a:t>
          </a:r>
          <a:r>
            <a:rPr kumimoji="1" lang="en-US" altLang="ja-JP" sz="1200">
              <a:latin typeface="ＭＳ Ｐゴシック"/>
            </a:rPr>
            <a:t>】</a:t>
          </a:r>
          <a:r>
            <a:rPr kumimoji="1" lang="ja-JP" altLang="en-US" sz="1200">
              <a:latin typeface="ＭＳ Ｐゴシック"/>
            </a:rPr>
            <a:t>は、長崎久具線や御船豊福線などのバイパス道路整備や、戸馳大橋の架け替え事業、駅周辺開発整備事業などの建設改良事業が主な要因を占めています。今後は平成</a:t>
          </a:r>
          <a:r>
            <a:rPr kumimoji="1" lang="en-US" altLang="ja-JP" sz="1200">
              <a:latin typeface="ＭＳ Ｐゴシック"/>
            </a:rPr>
            <a:t>28</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月に発生した熊本地震に係る災害公営住宅（</a:t>
          </a:r>
          <a:r>
            <a:rPr kumimoji="1" lang="en-US" altLang="ja-JP" sz="1200">
              <a:latin typeface="ＭＳ Ｐゴシック"/>
            </a:rPr>
            <a:t>100</a:t>
          </a:r>
          <a:r>
            <a:rPr kumimoji="1" lang="ja-JP" altLang="en-US" sz="1200">
              <a:latin typeface="ＭＳ Ｐゴシック"/>
            </a:rPr>
            <a:t>戸）を</a:t>
          </a:r>
          <a:r>
            <a:rPr kumimoji="1" lang="en-US" altLang="ja-JP" sz="1200">
              <a:latin typeface="ＭＳ Ｐゴシック"/>
            </a:rPr>
            <a:t>29</a:t>
          </a:r>
          <a:r>
            <a:rPr kumimoji="1" lang="ja-JP" altLang="en-US" sz="1200">
              <a:latin typeface="ＭＳ Ｐゴシック"/>
            </a:rPr>
            <a:t>億円で整備する予定であるため、住民一人あたりのコストは</a:t>
          </a:r>
          <a:r>
            <a:rPr kumimoji="1" lang="en-US" altLang="ja-JP" sz="1200">
              <a:latin typeface="ＭＳ Ｐゴシック"/>
            </a:rPr>
            <a:t>4</a:t>
          </a:r>
          <a:r>
            <a:rPr kumimoji="1" lang="ja-JP" altLang="en-US" sz="1200">
              <a:latin typeface="ＭＳ Ｐゴシック"/>
            </a:rPr>
            <a:t>万</a:t>
          </a:r>
          <a:r>
            <a:rPr kumimoji="1" lang="en-US" altLang="ja-JP" sz="1200">
              <a:latin typeface="ＭＳ Ｐゴシック"/>
            </a:rPr>
            <a:t>7</a:t>
          </a:r>
          <a:r>
            <a:rPr kumimoji="1" lang="ja-JP" altLang="en-US" sz="1200">
              <a:latin typeface="ＭＳ Ｐゴシック"/>
            </a:rPr>
            <a:t>千円程度上昇する見込みです。</a:t>
          </a:r>
          <a:r>
            <a:rPr kumimoji="1" lang="en-US" altLang="ja-JP" sz="1200">
              <a:latin typeface="ＭＳ Ｐゴシック"/>
            </a:rPr>
            <a:t>【</a:t>
          </a:r>
          <a:r>
            <a:rPr kumimoji="1" lang="ja-JP" altLang="en-US" sz="1200">
              <a:latin typeface="ＭＳ Ｐゴシック"/>
            </a:rPr>
            <a:t>教育費</a:t>
          </a:r>
          <a:r>
            <a:rPr kumimoji="1" lang="en-US" altLang="ja-JP" sz="1200">
              <a:latin typeface="ＭＳ Ｐゴシック"/>
            </a:rPr>
            <a:t>】</a:t>
          </a:r>
          <a:r>
            <a:rPr kumimoji="1" lang="ja-JP" altLang="en-US" sz="1200">
              <a:latin typeface="ＭＳ Ｐゴシック"/>
            </a:rPr>
            <a:t>については、住民一人あたりのコストが類似団体平均値を下回り</a:t>
          </a:r>
          <a:r>
            <a:rPr kumimoji="1" lang="en-US" altLang="ja-JP" sz="1200">
              <a:latin typeface="ＭＳ Ｐゴシック"/>
            </a:rPr>
            <a:t>35,935</a:t>
          </a:r>
          <a:r>
            <a:rPr kumimoji="1" lang="ja-JP" altLang="en-US" sz="1200">
              <a:latin typeface="ＭＳ Ｐゴシック"/>
            </a:rPr>
            <a:t>円となっています。平成</a:t>
          </a:r>
          <a:r>
            <a:rPr kumimoji="1" lang="en-US" altLang="ja-JP" sz="1200">
              <a:latin typeface="ＭＳ Ｐゴシック"/>
            </a:rPr>
            <a:t>24</a:t>
          </a:r>
          <a:r>
            <a:rPr kumimoji="1" lang="ja-JP" altLang="en-US" sz="1200">
              <a:latin typeface="ＭＳ Ｐゴシック"/>
            </a:rPr>
            <a:t>年度に増加している要因は豊野小中一貫校の建設事業によるものです。</a:t>
          </a:r>
          <a:r>
            <a:rPr kumimoji="1" lang="en-US" altLang="ja-JP" sz="1200">
              <a:latin typeface="ＭＳ Ｐゴシック"/>
            </a:rPr>
            <a:t>【</a:t>
          </a:r>
          <a:r>
            <a:rPr kumimoji="1" lang="ja-JP" altLang="en-US" sz="1200">
              <a:latin typeface="ＭＳ Ｐゴシック"/>
            </a:rPr>
            <a:t>災害復旧費</a:t>
          </a:r>
          <a:r>
            <a:rPr kumimoji="1" lang="en-US" altLang="ja-JP" sz="1200">
              <a:latin typeface="ＭＳ Ｐゴシック"/>
            </a:rPr>
            <a:t>】</a:t>
          </a:r>
          <a:r>
            <a:rPr kumimoji="1" lang="ja-JP" altLang="en-US" sz="1200">
              <a:latin typeface="ＭＳ Ｐゴシック"/>
            </a:rPr>
            <a:t>と</a:t>
          </a:r>
          <a:r>
            <a:rPr kumimoji="1" lang="en-US" altLang="ja-JP" sz="1200">
              <a:latin typeface="ＭＳ Ｐゴシック"/>
            </a:rPr>
            <a:t>【</a:t>
          </a:r>
          <a:r>
            <a:rPr kumimoji="1" lang="ja-JP" altLang="en-US" sz="1200">
              <a:latin typeface="ＭＳ Ｐゴシック"/>
            </a:rPr>
            <a:t>公債費</a:t>
          </a:r>
          <a:r>
            <a:rPr kumimoji="1" lang="en-US" altLang="ja-JP" sz="1200">
              <a:latin typeface="ＭＳ Ｐゴシック"/>
            </a:rPr>
            <a:t>】</a:t>
          </a:r>
          <a:r>
            <a:rPr kumimoji="1" lang="ja-JP" altLang="en-US" sz="1200">
              <a:latin typeface="ＭＳ Ｐゴシック"/>
            </a:rPr>
            <a:t>については、「（</a:t>
          </a:r>
          <a:r>
            <a:rPr kumimoji="1" lang="en-US" altLang="ja-JP" sz="1200">
              <a:latin typeface="ＭＳ Ｐゴシック"/>
            </a:rPr>
            <a:t>5</a:t>
          </a:r>
          <a:r>
            <a:rPr kumimoji="1" lang="ja-JP" altLang="en-US" sz="1200">
              <a:latin typeface="ＭＳ Ｐゴシック"/>
            </a:rPr>
            <a:t>）市町村性質別歳出決算分析表（住民一人当たりのコスト）」と記述内容と同様ですので省略しますが、熊本地震からの復旧復興に対して迅速に対応するため不測の経費が生じており今後の行財政を圧迫する要因となる見込み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財政調整基金残高</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は、平成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普通交付税が段階縮減され経常一般財源が失われることを想定し、今後も持続可能な行財政運営を行うために計画的、柔軟的な積み増しを行いましたが、熊本地震の影響により減少カーブを描いていく見込みです。</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実質収支額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年度以降は、臨時的な交付金による歳入の増加や経費節減の効果により、比率が大幅に伸びている状況です。</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実質単年度収支</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は、平成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年度は合併特例事業債を活用し、</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億円を合併特例基金分として積立てを行いましたが、当該起債発行額の元利償還金の償還財源として財政調整基金を必要見込額で取崩し、同額を減債基金として積立てたため単年度実質収支は減少している状況です。</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実質収支額が標準財政規模に占める割合を表わす比率で、各会計は黒字の状況です。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歳入に見合う歳出への構造改革を推進していること、地方交付税の削減影響を予算上で固く見込むことで、黒字額を増加させ基金増資を行うことで財政健全化を目指しています。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水道事業会計・簡易水道事業特別会計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地方公営企業会計制度改正に伴い増加しているものの基本的には横ばい傾向にあります。一般会計から補助・繰出を経常的に支出しているため、実質的には財政状況は悪い状況です。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宇城市民病院事業会計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微増ではあるが改善しているため、安定した財政運営の状況と考えられます。また地方債の残高もほとんどなく、当分の間はこの状況が続くと見込んでいます。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下水道事業会計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年度までは経理を特別会計で処理していたが、平成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年度以降は公営企業会計に移行しています。公債費に対する使用料が不足する一部について、一般会計からの補助を経常的に支出しているため、実質的な財政状況は悪い状況です。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国民健康保険特別会計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年度は、保険料の見直しを行ったことで、赤字補てんとしての基準外繰出金は発生していませんでしたが、例年、一般会計からの繰出金により予算編成が厳しい状況にあります。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介護保険特別会計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基金繰入により財源補填等を行い、黒字増となったが、収支は厳しい状況です。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奨学金特別会計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奨学金の貸付と償還状況の把握、基金の適正管理に努め、財政運営の安定を図っています。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その他会計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年度から下水道を企業会計に移行し、後期高齢者医療特別会計のみとなります。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30170893</v>
      </c>
      <c r="BO4" s="409"/>
      <c r="BP4" s="409"/>
      <c r="BQ4" s="409"/>
      <c r="BR4" s="409"/>
      <c r="BS4" s="409"/>
      <c r="BT4" s="409"/>
      <c r="BU4" s="410"/>
      <c r="BV4" s="408">
        <v>32664735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28589721</v>
      </c>
      <c r="BO5" s="414"/>
      <c r="BP5" s="414"/>
      <c r="BQ5" s="414"/>
      <c r="BR5" s="414"/>
      <c r="BS5" s="414"/>
      <c r="BT5" s="414"/>
      <c r="BU5" s="415"/>
      <c r="BV5" s="413">
        <v>30975124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88.1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1581172</v>
      </c>
      <c r="BO6" s="414"/>
      <c r="BP6" s="414"/>
      <c r="BQ6" s="414"/>
      <c r="BR6" s="414"/>
      <c r="BS6" s="414"/>
      <c r="BT6" s="414"/>
      <c r="BU6" s="415"/>
      <c r="BV6" s="413">
        <v>1689611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93.9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119168</v>
      </c>
      <c r="BO7" s="414"/>
      <c r="BP7" s="414"/>
      <c r="BQ7" s="414"/>
      <c r="BR7" s="414"/>
      <c r="BS7" s="414"/>
      <c r="BT7" s="414"/>
      <c r="BU7" s="415"/>
      <c r="BV7" s="413">
        <v>338161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18321002</v>
      </c>
      <c r="CU7" s="414"/>
      <c r="CV7" s="414"/>
      <c r="CW7" s="414"/>
      <c r="CX7" s="414"/>
      <c r="CY7" s="414"/>
      <c r="CZ7" s="414"/>
      <c r="DA7" s="415"/>
      <c r="DB7" s="413">
        <v>17883567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1462004</v>
      </c>
      <c r="BO8" s="414"/>
      <c r="BP8" s="414"/>
      <c r="BQ8" s="414"/>
      <c r="BR8" s="414"/>
      <c r="BS8" s="414"/>
      <c r="BT8" s="414"/>
      <c r="BU8" s="415"/>
      <c r="BV8" s="413">
        <v>1351450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59756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110554</v>
      </c>
      <c r="BO9" s="414"/>
      <c r="BP9" s="414"/>
      <c r="BQ9" s="414"/>
      <c r="BR9" s="414"/>
      <c r="BS9" s="414"/>
      <c r="BT9" s="414"/>
      <c r="BU9" s="415"/>
      <c r="BV9" s="413">
        <v>335125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v>
      </c>
      <c r="CU9" s="384"/>
      <c r="CV9" s="384"/>
      <c r="CW9" s="384"/>
      <c r="CX9" s="384"/>
      <c r="CY9" s="384"/>
      <c r="CZ9" s="384"/>
      <c r="DA9" s="385"/>
      <c r="DB9" s="383">
        <v>17.399999999999999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61878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708767</v>
      </c>
      <c r="BO10" s="414"/>
      <c r="BP10" s="414"/>
      <c r="BQ10" s="414"/>
      <c r="BR10" s="414"/>
      <c r="BS10" s="414"/>
      <c r="BT10" s="414"/>
      <c r="BU10" s="415"/>
      <c r="BV10" s="413">
        <v>64457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60899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911519</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60634</v>
      </c>
      <c r="S13" s="515"/>
      <c r="T13" s="515"/>
      <c r="U13" s="515"/>
      <c r="V13" s="516"/>
      <c r="W13" s="502" t="s">
        <v>121</v>
      </c>
      <c r="X13" s="426"/>
      <c r="Y13" s="426"/>
      <c r="Z13" s="426"/>
      <c r="AA13" s="426"/>
      <c r="AB13" s="427"/>
      <c r="AC13" s="389">
        <v>4860</v>
      </c>
      <c r="AD13" s="390"/>
      <c r="AE13" s="390"/>
      <c r="AF13" s="390"/>
      <c r="AG13" s="391"/>
      <c r="AH13" s="389">
        <v>5677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819321</v>
      </c>
      <c r="BO13" s="414"/>
      <c r="BP13" s="414"/>
      <c r="BQ13" s="414"/>
      <c r="BR13" s="414"/>
      <c r="BS13" s="414"/>
      <c r="BT13" s="414"/>
      <c r="BU13" s="415"/>
      <c r="BV13" s="413">
        <v>-511937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11.9</v>
      </c>
      <c r="CU13" s="384"/>
      <c r="CV13" s="384"/>
      <c r="CW13" s="384"/>
      <c r="CX13" s="384"/>
      <c r="CY13" s="384"/>
      <c r="CZ13" s="384"/>
      <c r="DA13" s="385"/>
      <c r="DB13" s="383">
        <v>12.2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61452</v>
      </c>
      <c r="S14" s="515"/>
      <c r="T14" s="515"/>
      <c r="U14" s="515"/>
      <c r="V14" s="516"/>
      <c r="W14" s="517"/>
      <c r="X14" s="429"/>
      <c r="Y14" s="429"/>
      <c r="Z14" s="429"/>
      <c r="AA14" s="429"/>
      <c r="AB14" s="430"/>
      <c r="AC14" s="507">
        <v>17</v>
      </c>
      <c r="AD14" s="508"/>
      <c r="AE14" s="508"/>
      <c r="AF14" s="508"/>
      <c r="AG14" s="509"/>
      <c r="AH14" s="507">
        <v>18.5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41.3</v>
      </c>
      <c r="CU14" s="486"/>
      <c r="CV14" s="486"/>
      <c r="CW14" s="486"/>
      <c r="CX14" s="486"/>
      <c r="CY14" s="486"/>
      <c r="CZ14" s="486"/>
      <c r="DA14" s="487"/>
      <c r="DB14" s="518">
        <v>58.6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61194</v>
      </c>
      <c r="S15" s="515"/>
      <c r="T15" s="515"/>
      <c r="U15" s="515"/>
      <c r="V15" s="516"/>
      <c r="W15" s="502" t="s">
        <v>128</v>
      </c>
      <c r="X15" s="426"/>
      <c r="Y15" s="426"/>
      <c r="Z15" s="426"/>
      <c r="AA15" s="426"/>
      <c r="AB15" s="427"/>
      <c r="AC15" s="389">
        <v>6266</v>
      </c>
      <c r="AD15" s="390"/>
      <c r="AE15" s="390"/>
      <c r="AF15" s="390"/>
      <c r="AG15" s="391"/>
      <c r="AH15" s="389">
        <v>7416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5565354</v>
      </c>
      <c r="BO15" s="409"/>
      <c r="BP15" s="409"/>
      <c r="BQ15" s="409"/>
      <c r="BR15" s="409"/>
      <c r="BS15" s="409"/>
      <c r="BT15" s="409"/>
      <c r="BU15" s="410"/>
      <c r="BV15" s="408">
        <v>5233610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21.9</v>
      </c>
      <c r="AD16" s="508"/>
      <c r="AE16" s="508"/>
      <c r="AF16" s="508"/>
      <c r="AG16" s="509"/>
      <c r="AH16" s="507">
        <v>24.2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14177833</v>
      </c>
      <c r="BO16" s="414"/>
      <c r="BP16" s="414"/>
      <c r="BQ16" s="414"/>
      <c r="BR16" s="414"/>
      <c r="BS16" s="414"/>
      <c r="BT16" s="414"/>
      <c r="BU16" s="415"/>
      <c r="BV16" s="413">
        <v>13028215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17534</v>
      </c>
      <c r="AD17" s="390"/>
      <c r="AE17" s="390"/>
      <c r="AF17" s="390"/>
      <c r="AG17" s="391"/>
      <c r="AH17" s="389">
        <v>17444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6995045</v>
      </c>
      <c r="BO17" s="414"/>
      <c r="BP17" s="414"/>
      <c r="BQ17" s="414"/>
      <c r="BR17" s="414"/>
      <c r="BS17" s="414"/>
      <c r="BT17" s="414"/>
      <c r="BU17" s="415"/>
      <c r="BV17" s="413">
        <v>6668344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188.61</v>
      </c>
      <c r="M18" s="478"/>
      <c r="N18" s="478"/>
      <c r="O18" s="478"/>
      <c r="P18" s="478"/>
      <c r="Q18" s="478"/>
      <c r="R18" s="479"/>
      <c r="S18" s="479"/>
      <c r="T18" s="479"/>
      <c r="U18" s="479"/>
      <c r="V18" s="480"/>
      <c r="W18" s="494"/>
      <c r="X18" s="495"/>
      <c r="Y18" s="495"/>
      <c r="Z18" s="495"/>
      <c r="AA18" s="495"/>
      <c r="AB18" s="503"/>
      <c r="AC18" s="377">
        <v>61.2</v>
      </c>
      <c r="AD18" s="378"/>
      <c r="AE18" s="378"/>
      <c r="AF18" s="378"/>
      <c r="AG18" s="481"/>
      <c r="AH18" s="377">
        <v>56.9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16805580</v>
      </c>
      <c r="BO18" s="414"/>
      <c r="BP18" s="414"/>
      <c r="BQ18" s="414"/>
      <c r="BR18" s="414"/>
      <c r="BS18" s="414"/>
      <c r="BT18" s="414"/>
      <c r="BU18" s="415"/>
      <c r="BV18" s="413">
        <v>15934231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21005197</v>
      </c>
      <c r="BO19" s="414"/>
      <c r="BP19" s="414"/>
      <c r="BQ19" s="414"/>
      <c r="BR19" s="414"/>
      <c r="BS19" s="414"/>
      <c r="BT19" s="414"/>
      <c r="BU19" s="415"/>
      <c r="BV19" s="413">
        <v>21121606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21432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31772467</v>
      </c>
      <c r="BO23" s="414"/>
      <c r="BP23" s="414"/>
      <c r="BQ23" s="414"/>
      <c r="BR23" s="414"/>
      <c r="BS23" s="414"/>
      <c r="BT23" s="414"/>
      <c r="BU23" s="415"/>
      <c r="BV23" s="413">
        <v>33371812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8310</v>
      </c>
      <c r="R24" s="390"/>
      <c r="S24" s="390"/>
      <c r="T24" s="390"/>
      <c r="U24" s="390"/>
      <c r="V24" s="391"/>
      <c r="W24" s="455"/>
      <c r="X24" s="446"/>
      <c r="Y24" s="447"/>
      <c r="Z24" s="386" t="s">
        <v>151</v>
      </c>
      <c r="AA24" s="387"/>
      <c r="AB24" s="387"/>
      <c r="AC24" s="387"/>
      <c r="AD24" s="387"/>
      <c r="AE24" s="387"/>
      <c r="AF24" s="387"/>
      <c r="AG24" s="388"/>
      <c r="AH24" s="389">
        <v>438</v>
      </c>
      <c r="AI24" s="390"/>
      <c r="AJ24" s="390"/>
      <c r="AK24" s="390"/>
      <c r="AL24" s="391"/>
      <c r="AM24" s="389">
        <v>1416930</v>
      </c>
      <c r="AN24" s="390"/>
      <c r="AO24" s="390"/>
      <c r="AP24" s="390"/>
      <c r="AQ24" s="390"/>
      <c r="AR24" s="391"/>
      <c r="AS24" s="389">
        <v>3235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25267193</v>
      </c>
      <c r="BO24" s="414"/>
      <c r="BP24" s="414"/>
      <c r="BQ24" s="414"/>
      <c r="BR24" s="414"/>
      <c r="BS24" s="414"/>
      <c r="BT24" s="414"/>
      <c r="BU24" s="415"/>
      <c r="BV24" s="413">
        <v>25504943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6230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3491355</v>
      </c>
      <c r="BO25" s="409"/>
      <c r="BP25" s="409"/>
      <c r="BQ25" s="409"/>
      <c r="BR25" s="409"/>
      <c r="BS25" s="409"/>
      <c r="BT25" s="409"/>
      <c r="BU25" s="410"/>
      <c r="BV25" s="408">
        <v>3847974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5730</v>
      </c>
      <c r="R26" s="390"/>
      <c r="S26" s="390"/>
      <c r="T26" s="390"/>
      <c r="U26" s="390"/>
      <c r="V26" s="391"/>
      <c r="W26" s="455"/>
      <c r="X26" s="446"/>
      <c r="Y26" s="447"/>
      <c r="Z26" s="386" t="s">
        <v>157</v>
      </c>
      <c r="AA26" s="468"/>
      <c r="AB26" s="468"/>
      <c r="AC26" s="468"/>
      <c r="AD26" s="468"/>
      <c r="AE26" s="468"/>
      <c r="AF26" s="468"/>
      <c r="AG26" s="469"/>
      <c r="AH26" s="389">
        <v>20</v>
      </c>
      <c r="AI26" s="390"/>
      <c r="AJ26" s="390"/>
      <c r="AK26" s="390"/>
      <c r="AL26" s="391"/>
      <c r="AM26" s="389">
        <v>60880</v>
      </c>
      <c r="AN26" s="390"/>
      <c r="AO26" s="390"/>
      <c r="AP26" s="390"/>
      <c r="AQ26" s="390"/>
      <c r="AR26" s="391"/>
      <c r="AS26" s="389">
        <v>3044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4030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3690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7883922</v>
      </c>
      <c r="BO28" s="409"/>
      <c r="BP28" s="409"/>
      <c r="BQ28" s="409"/>
      <c r="BR28" s="409"/>
      <c r="BS28" s="409"/>
      <c r="BT28" s="409"/>
      <c r="BU28" s="410"/>
      <c r="BV28" s="408">
        <v>6501155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20</v>
      </c>
      <c r="M29" s="390"/>
      <c r="N29" s="390"/>
      <c r="O29" s="390"/>
      <c r="P29" s="391"/>
      <c r="Q29" s="389">
        <v>3480</v>
      </c>
      <c r="R29" s="390"/>
      <c r="S29" s="390"/>
      <c r="T29" s="390"/>
      <c r="U29" s="390"/>
      <c r="V29" s="391"/>
      <c r="W29" s="456"/>
      <c r="X29" s="457"/>
      <c r="Y29" s="458"/>
      <c r="Z29" s="386" t="s">
        <v>168</v>
      </c>
      <c r="AA29" s="387"/>
      <c r="AB29" s="387"/>
      <c r="AC29" s="387"/>
      <c r="AD29" s="387"/>
      <c r="AE29" s="387"/>
      <c r="AF29" s="387"/>
      <c r="AG29" s="388"/>
      <c r="AH29" s="389">
        <v>439</v>
      </c>
      <c r="AI29" s="390"/>
      <c r="AJ29" s="390"/>
      <c r="AK29" s="390"/>
      <c r="AL29" s="391"/>
      <c r="AM29" s="389">
        <v>1421167</v>
      </c>
      <c r="AN29" s="390"/>
      <c r="AO29" s="390"/>
      <c r="AP29" s="390"/>
      <c r="AQ29" s="390"/>
      <c r="AR29" s="391"/>
      <c r="AS29" s="389">
        <v>3237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1307263</v>
      </c>
      <c r="BO29" s="414"/>
      <c r="BP29" s="414"/>
      <c r="BQ29" s="414"/>
      <c r="BR29" s="414"/>
      <c r="BS29" s="414"/>
      <c r="BT29" s="414"/>
      <c r="BU29" s="415"/>
      <c r="BV29" s="413">
        <v>1516302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3850276</v>
      </c>
      <c r="BO30" s="417"/>
      <c r="BP30" s="417"/>
      <c r="BQ30" s="417"/>
      <c r="BR30" s="417"/>
      <c r="BS30" s="417"/>
      <c r="BT30" s="417"/>
      <c r="BU30" s="418"/>
      <c r="BV30" s="416">
        <v>3803316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宇城市土地開発公社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奨学金特別会計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市民病院事業会計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上天草・宇城水道企業団</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三角町振興株式会社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宇城広域連合（一般会計）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不知火温泉有限会社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宇城広域連合（ふるさと市町村圏基金特別会計）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有限会社アグリパーク豊野</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熊本県後期高齢者医療広域連合（一般会計）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熊本県後期高齢者医療広域連合（後期高齢者医療特別会計）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v>5.43</v>
      </c>
      <c r="G34" s="33">
        <v>5.49</v>
      </c>
      <c r="H34" s="33">
        <v>5.65</v>
      </c>
      <c r="I34" s="33">
        <v>7.53</v>
      </c>
      <c r="J34" s="34">
        <v>7.95</v>
      </c>
      <c r="K34" s="22"/>
      <c r="L34" s="22"/>
      <c r="M34" s="22"/>
      <c r="N34" s="22"/>
      <c r="O34" s="22"/>
      <c r="P34" s="22"/>
    </row>
    <row r="35" spans="1:16" ht="39" customHeight="1" x14ac:dyDescent="0.15">
      <c r="A35" s="22"/>
      <c r="B35" s="35"/>
      <c r="C35" s="1175" t="s">
        <v>527</v>
      </c>
      <c r="D35" s="1176"/>
      <c r="E35" s="1177"/>
      <c r="F35" s="36">
        <v>1.74</v>
      </c>
      <c r="G35" s="37">
        <v>1.81</v>
      </c>
      <c r="H35" s="37">
        <v>1.91</v>
      </c>
      <c r="I35" s="37">
        <v>2.36</v>
      </c>
      <c r="J35" s="38">
        <v>2.77</v>
      </c>
      <c r="K35" s="22"/>
      <c r="L35" s="22"/>
      <c r="M35" s="22"/>
      <c r="N35" s="22"/>
      <c r="O35" s="22"/>
      <c r="P35" s="22"/>
    </row>
    <row r="36" spans="1:16" ht="39" customHeight="1" x14ac:dyDescent="0.15">
      <c r="A36" s="22"/>
      <c r="B36" s="35"/>
      <c r="C36" s="1175" t="s">
        <v>528</v>
      </c>
      <c r="D36" s="1176"/>
      <c r="E36" s="1177"/>
      <c r="F36" s="36">
        <v>2.2999999999999998</v>
      </c>
      <c r="G36" s="37">
        <v>1.98</v>
      </c>
      <c r="H36" s="37">
        <v>1.98</v>
      </c>
      <c r="I36" s="37">
        <v>2.61</v>
      </c>
      <c r="J36" s="38">
        <v>2.63</v>
      </c>
      <c r="K36" s="22"/>
      <c r="L36" s="22"/>
      <c r="M36" s="22"/>
      <c r="N36" s="22"/>
      <c r="O36" s="22"/>
      <c r="P36" s="22"/>
    </row>
    <row r="37" spans="1:16" ht="39" customHeight="1" x14ac:dyDescent="0.15">
      <c r="A37" s="22"/>
      <c r="B37" s="35"/>
      <c r="C37" s="1175" t="s">
        <v>529</v>
      </c>
      <c r="D37" s="1176"/>
      <c r="E37" s="1177"/>
      <c r="F37" s="36">
        <v>1.82</v>
      </c>
      <c r="G37" s="37">
        <v>2.1800000000000002</v>
      </c>
      <c r="H37" s="37">
        <v>2.13</v>
      </c>
      <c r="I37" s="37">
        <v>2.41</v>
      </c>
      <c r="J37" s="38">
        <v>2.35</v>
      </c>
      <c r="K37" s="22"/>
      <c r="L37" s="22"/>
      <c r="M37" s="22"/>
      <c r="N37" s="22"/>
      <c r="O37" s="22"/>
      <c r="P37" s="22"/>
    </row>
    <row r="38" spans="1:16" ht="39" customHeight="1" x14ac:dyDescent="0.15">
      <c r="A38" s="22"/>
      <c r="B38" s="35"/>
      <c r="C38" s="1175" t="s">
        <v>530</v>
      </c>
      <c r="D38" s="1176"/>
      <c r="E38" s="1177"/>
      <c r="F38" s="36">
        <v>0.13</v>
      </c>
      <c r="G38" s="37">
        <v>0.57999999999999996</v>
      </c>
      <c r="H38" s="37">
        <v>0.7</v>
      </c>
      <c r="I38" s="37">
        <v>1.1599999999999999</v>
      </c>
      <c r="J38" s="38">
        <v>1.62</v>
      </c>
      <c r="K38" s="22"/>
      <c r="L38" s="22"/>
      <c r="M38" s="22"/>
      <c r="N38" s="22"/>
      <c r="O38" s="22"/>
      <c r="P38" s="22"/>
    </row>
    <row r="39" spans="1:16" ht="39" customHeight="1" x14ac:dyDescent="0.15">
      <c r="A39" s="22"/>
      <c r="B39" s="35"/>
      <c r="C39" s="1175" t="s">
        <v>531</v>
      </c>
      <c r="D39" s="1176"/>
      <c r="E39" s="1177"/>
      <c r="F39" s="36">
        <v>1.98</v>
      </c>
      <c r="G39" s="37">
        <v>0.2</v>
      </c>
      <c r="H39" s="37">
        <v>0.51</v>
      </c>
      <c r="I39" s="37">
        <v>0.77</v>
      </c>
      <c r="J39" s="38">
        <v>0.56000000000000005</v>
      </c>
      <c r="K39" s="22"/>
      <c r="L39" s="22"/>
      <c r="M39" s="22"/>
      <c r="N39" s="22"/>
      <c r="O39" s="22"/>
      <c r="P39" s="22"/>
    </row>
    <row r="40" spans="1:16" ht="39" customHeight="1" x14ac:dyDescent="0.15">
      <c r="A40" s="22"/>
      <c r="B40" s="35"/>
      <c r="C40" s="1175" t="s">
        <v>532</v>
      </c>
      <c r="D40" s="1176"/>
      <c r="E40" s="1177"/>
      <c r="F40" s="36">
        <v>0</v>
      </c>
      <c r="G40" s="37">
        <v>0</v>
      </c>
      <c r="H40" s="37">
        <v>0</v>
      </c>
      <c r="I40" s="37">
        <v>0.02</v>
      </c>
      <c r="J40" s="38">
        <v>0.02</v>
      </c>
      <c r="K40" s="22"/>
      <c r="L40" s="22"/>
      <c r="M40" s="22"/>
      <c r="N40" s="22"/>
      <c r="O40" s="22"/>
      <c r="P40" s="22"/>
    </row>
    <row r="41" spans="1:16" ht="39" customHeight="1" x14ac:dyDescent="0.15">
      <c r="A41" s="22"/>
      <c r="B41" s="35"/>
      <c r="C41" s="1175" t="s">
        <v>533</v>
      </c>
      <c r="D41" s="1176"/>
      <c r="E41" s="1177"/>
      <c r="F41" s="36">
        <v>0</v>
      </c>
      <c r="G41" s="37">
        <v>0</v>
      </c>
      <c r="H41" s="37">
        <v>0</v>
      </c>
      <c r="I41" s="37">
        <v>0.01</v>
      </c>
      <c r="J41" s="38">
        <v>0.01</v>
      </c>
      <c r="K41" s="22"/>
      <c r="L41" s="22"/>
      <c r="M41" s="22"/>
      <c r="N41" s="22"/>
      <c r="O41" s="22"/>
      <c r="P41" s="22"/>
    </row>
    <row r="42" spans="1:16" ht="39" customHeight="1" x14ac:dyDescent="0.15">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535</v>
      </c>
      <c r="D43" s="1179"/>
      <c r="E43" s="1180"/>
      <c r="F43" s="41">
        <v>0.04</v>
      </c>
      <c r="G43" s="42">
        <v>0.06</v>
      </c>
      <c r="H43" s="42">
        <v>0.08</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3711</v>
      </c>
      <c r="L45" s="60">
        <v>3688</v>
      </c>
      <c r="M45" s="60">
        <v>3643</v>
      </c>
      <c r="N45" s="60">
        <v>3674</v>
      </c>
      <c r="O45" s="61">
        <v>4407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1066</v>
      </c>
      <c r="L48" s="64">
        <v>1036</v>
      </c>
      <c r="M48" s="64">
        <v>936</v>
      </c>
      <c r="N48" s="64">
        <v>910</v>
      </c>
      <c r="O48" s="65">
        <v>874</v>
      </c>
      <c r="P48" s="48"/>
      <c r="Q48" s="48"/>
      <c r="R48" s="48"/>
      <c r="S48" s="48"/>
      <c r="T48" s="48"/>
      <c r="U48" s="48"/>
    </row>
    <row r="49" spans="1:21" ht="30.75" customHeight="1" x14ac:dyDescent="0.15">
      <c r="A49" s="48"/>
      <c r="B49" s="1193"/>
      <c r="C49" s="1194"/>
      <c r="D49" s="62"/>
      <c r="E49" s="1185" t="s">
        <v>16</v>
      </c>
      <c r="F49" s="1185"/>
      <c r="G49" s="1185"/>
      <c r="H49" s="1185"/>
      <c r="I49" s="1185"/>
      <c r="J49" s="1186"/>
      <c r="K49" s="63">
        <v>469</v>
      </c>
      <c r="L49" s="64">
        <v>239</v>
      </c>
      <c r="M49" s="64">
        <v>69</v>
      </c>
      <c r="N49" s="64">
        <v>96</v>
      </c>
      <c r="O49" s="65">
        <v>107</v>
      </c>
      <c r="P49" s="48"/>
      <c r="Q49" s="48"/>
      <c r="R49" s="48"/>
      <c r="S49" s="48"/>
      <c r="T49" s="48"/>
      <c r="U49" s="48"/>
    </row>
    <row r="50" spans="1:21" ht="30.75" customHeight="1" x14ac:dyDescent="0.15">
      <c r="A50" s="48"/>
      <c r="B50" s="1193"/>
      <c r="C50" s="1194"/>
      <c r="D50" s="62"/>
      <c r="E50" s="1185" t="s">
        <v>17</v>
      </c>
      <c r="F50" s="1185"/>
      <c r="G50" s="1185"/>
      <c r="H50" s="1185"/>
      <c r="I50" s="1185"/>
      <c r="J50" s="1186"/>
      <c r="K50" s="63">
        <v>60</v>
      </c>
      <c r="L50" s="64">
        <v>55</v>
      </c>
      <c r="M50" s="64">
        <v>53</v>
      </c>
      <c r="N50" s="64">
        <v>232</v>
      </c>
      <c r="O50" s="65">
        <v>7</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3070</v>
      </c>
      <c r="L52" s="64">
        <v>3051</v>
      </c>
      <c r="M52" s="64">
        <v>2987</v>
      </c>
      <c r="N52" s="64">
        <v>3110</v>
      </c>
      <c r="O52" s="65">
        <v>3608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2236</v>
      </c>
      <c r="L53" s="69">
        <v>1967</v>
      </c>
      <c r="M53" s="69">
        <v>1714</v>
      </c>
      <c r="N53" s="69">
        <v>1802</v>
      </c>
      <c r="O53" s="70">
        <v>1787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32452</v>
      </c>
      <c r="J41" s="83">
        <v>31898</v>
      </c>
      <c r="K41" s="83">
        <v>31427</v>
      </c>
      <c r="L41" s="83">
        <v>33372</v>
      </c>
      <c r="M41" s="84">
        <v>31772</v>
      </c>
    </row>
    <row r="42" spans="2:13" ht="27.75" customHeight="1" x14ac:dyDescent="0.15">
      <c r="B42" s="1201"/>
      <c r="C42" s="1202"/>
      <c r="D42" s="85"/>
      <c r="E42" s="1205" t="s">
        <v>26</v>
      </c>
      <c r="F42" s="1205"/>
      <c r="G42" s="1205"/>
      <c r="H42" s="1206"/>
      <c r="I42" s="86">
        <v>429</v>
      </c>
      <c r="J42" s="87">
        <v>373</v>
      </c>
      <c r="K42" s="87">
        <v>316</v>
      </c>
      <c r="L42" s="87">
        <v>86</v>
      </c>
      <c r="M42" s="88">
        <v>75</v>
      </c>
    </row>
    <row r="43" spans="2:13" ht="27.75" customHeight="1" x14ac:dyDescent="0.15">
      <c r="B43" s="1201"/>
      <c r="C43" s="1202"/>
      <c r="D43" s="85"/>
      <c r="E43" s="1205" t="s">
        <v>27</v>
      </c>
      <c r="F43" s="1205"/>
      <c r="G43" s="1205"/>
      <c r="H43" s="1206"/>
      <c r="I43" s="86">
        <v>12691</v>
      </c>
      <c r="J43" s="87">
        <v>11870</v>
      </c>
      <c r="K43" s="87">
        <v>10834</v>
      </c>
      <c r="L43" s="87">
        <v>10106</v>
      </c>
      <c r="M43" s="88">
        <v>9627</v>
      </c>
    </row>
    <row r="44" spans="2:13" ht="27.75" customHeight="1" x14ac:dyDescent="0.15">
      <c r="B44" s="1201"/>
      <c r="C44" s="1202"/>
      <c r="D44" s="85"/>
      <c r="E44" s="1205" t="s">
        <v>28</v>
      </c>
      <c r="F44" s="1205"/>
      <c r="G44" s="1205"/>
      <c r="H44" s="1206"/>
      <c r="I44" s="86">
        <v>813</v>
      </c>
      <c r="J44" s="87">
        <v>599</v>
      </c>
      <c r="K44" s="87">
        <v>757</v>
      </c>
      <c r="L44" s="87">
        <v>697</v>
      </c>
      <c r="M44" s="88">
        <v>690</v>
      </c>
    </row>
    <row r="45" spans="2:13" ht="27.75" customHeight="1" x14ac:dyDescent="0.15">
      <c r="B45" s="1201"/>
      <c r="C45" s="1202"/>
      <c r="D45" s="85"/>
      <c r="E45" s="1205" t="s">
        <v>29</v>
      </c>
      <c r="F45" s="1205"/>
      <c r="G45" s="1205"/>
      <c r="H45" s="1206"/>
      <c r="I45" s="86">
        <v>5222</v>
      </c>
      <c r="J45" s="87">
        <v>5123</v>
      </c>
      <c r="K45" s="87">
        <v>4946</v>
      </c>
      <c r="L45" s="87">
        <v>4569</v>
      </c>
      <c r="M45" s="88">
        <v>4271</v>
      </c>
    </row>
    <row r="46" spans="2:13" ht="27.75" customHeight="1" x14ac:dyDescent="0.15">
      <c r="B46" s="1201"/>
      <c r="C46" s="1202"/>
      <c r="D46" s="85"/>
      <c r="E46" s="1205" t="s">
        <v>30</v>
      </c>
      <c r="F46" s="1205"/>
      <c r="G46" s="1205"/>
      <c r="H46" s="1206"/>
      <c r="I46" s="86" t="s">
        <v>480</v>
      </c>
      <c r="J46" s="87" t="s">
        <v>480</v>
      </c>
      <c r="K46" s="87" t="s">
        <v>480</v>
      </c>
      <c r="L46" s="87" t="s">
        <v>480</v>
      </c>
      <c r="M46" s="88" t="s">
        <v>480</v>
      </c>
    </row>
    <row r="47" spans="2:13" ht="27.75" customHeight="1" x14ac:dyDescent="0.15">
      <c r="B47" s="1201"/>
      <c r="C47" s="1202"/>
      <c r="D47" s="85"/>
      <c r="E47" s="1205" t="s">
        <v>31</v>
      </c>
      <c r="F47" s="1205"/>
      <c r="G47" s="1205"/>
      <c r="H47" s="1206"/>
      <c r="I47" s="86" t="s">
        <v>480</v>
      </c>
      <c r="J47" s="87" t="s">
        <v>480</v>
      </c>
      <c r="K47" s="87" t="s">
        <v>480</v>
      </c>
      <c r="L47" s="87" t="s">
        <v>480</v>
      </c>
      <c r="M47" s="88" t="s">
        <v>480</v>
      </c>
    </row>
    <row r="48" spans="2:13" ht="27.75" customHeight="1" x14ac:dyDescent="0.15">
      <c r="B48" s="1203"/>
      <c r="C48" s="1204"/>
      <c r="D48" s="85"/>
      <c r="E48" s="1205" t="s">
        <v>32</v>
      </c>
      <c r="F48" s="1205"/>
      <c r="G48" s="1205"/>
      <c r="H48" s="1206"/>
      <c r="I48" s="86" t="s">
        <v>480</v>
      </c>
      <c r="J48" s="87" t="s">
        <v>480</v>
      </c>
      <c r="K48" s="87" t="s">
        <v>480</v>
      </c>
      <c r="L48" s="87" t="s">
        <v>480</v>
      </c>
      <c r="M48" s="88" t="s">
        <v>480</v>
      </c>
    </row>
    <row r="49" spans="2:13" ht="27.75" customHeight="1" x14ac:dyDescent="0.15">
      <c r="B49" s="1199" t="s">
        <v>33</v>
      </c>
      <c r="C49" s="1200"/>
      <c r="D49" s="89"/>
      <c r="E49" s="1205" t="s">
        <v>34</v>
      </c>
      <c r="F49" s="1205"/>
      <c r="G49" s="1205"/>
      <c r="H49" s="1206"/>
      <c r="I49" s="86">
        <v>5645</v>
      </c>
      <c r="J49" s="87">
        <v>6805</v>
      </c>
      <c r="K49" s="87">
        <v>8197</v>
      </c>
      <c r="L49" s="87">
        <v>8760</v>
      </c>
      <c r="M49" s="88">
        <v>10021</v>
      </c>
    </row>
    <row r="50" spans="2:13" ht="27.75" customHeight="1" x14ac:dyDescent="0.15">
      <c r="B50" s="1201"/>
      <c r="C50" s="1202"/>
      <c r="D50" s="85"/>
      <c r="E50" s="1205" t="s">
        <v>35</v>
      </c>
      <c r="F50" s="1205"/>
      <c r="G50" s="1205"/>
      <c r="H50" s="1206"/>
      <c r="I50" s="86">
        <v>73</v>
      </c>
      <c r="J50" s="87">
        <v>57</v>
      </c>
      <c r="K50" s="87">
        <v>37</v>
      </c>
      <c r="L50" s="87">
        <v>7</v>
      </c>
      <c r="M50" s="88">
        <v>5</v>
      </c>
    </row>
    <row r="51" spans="2:13" ht="27.75" customHeight="1" x14ac:dyDescent="0.15">
      <c r="B51" s="1203"/>
      <c r="C51" s="1204"/>
      <c r="D51" s="85"/>
      <c r="E51" s="1205" t="s">
        <v>36</v>
      </c>
      <c r="F51" s="1205"/>
      <c r="G51" s="1205"/>
      <c r="H51" s="1206"/>
      <c r="I51" s="86">
        <v>30360</v>
      </c>
      <c r="J51" s="87">
        <v>30199</v>
      </c>
      <c r="K51" s="87">
        <v>30097</v>
      </c>
      <c r="L51" s="87">
        <v>31392</v>
      </c>
      <c r="M51" s="88">
        <v>30325</v>
      </c>
    </row>
    <row r="52" spans="2:13" ht="27.75" customHeight="1" thickBot="1" x14ac:dyDescent="0.2">
      <c r="B52" s="1207" t="s">
        <v>37</v>
      </c>
      <c r="C52" s="1208"/>
      <c r="D52" s="90"/>
      <c r="E52" s="1209" t="s">
        <v>38</v>
      </c>
      <c r="F52" s="1209"/>
      <c r="G52" s="1209"/>
      <c r="H52" s="1210"/>
      <c r="I52" s="91">
        <v>15530</v>
      </c>
      <c r="J52" s="92">
        <v>12804</v>
      </c>
      <c r="K52" s="92">
        <v>9948</v>
      </c>
      <c r="L52" s="92">
        <v>8671</v>
      </c>
      <c r="M52" s="93">
        <v>6084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48" zoomScaleNormal="48"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564</v>
      </c>
      <c r="H51" s="1240"/>
      <c r="I51" s="1245" t="s">
        <v>565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567</v>
      </c>
      <c r="H55" s="1220"/>
      <c r="I55" s="1225" t="s">
        <v>565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27" t="s">
        <v>571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564</v>
      </c>
      <c r="H73" s="1240"/>
      <c r="I73" s="1245" t="s">
        <v>565</v>
      </c>
      <c r="J73" s="1245"/>
      <c r="K73" s="1226">
        <v>103.3</v>
      </c>
      <c r="L73" s="1226">
        <v>85.9</v>
      </c>
      <c r="M73" s="1215">
        <v>66.400000000000006</v>
      </c>
      <c r="N73" s="1215">
        <v>58.6</v>
      </c>
      <c r="O73" s="1215">
        <v>41.3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570</v>
      </c>
      <c r="J75" s="1225"/>
      <c r="K75" s="1247">
        <v>15.5</v>
      </c>
      <c r="L75" s="1247">
        <v>14.6</v>
      </c>
      <c r="M75" s="1247">
        <v>13.1</v>
      </c>
      <c r="N75" s="1247">
        <v>12.2</v>
      </c>
      <c r="O75" s="1247">
        <v>11.9</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567</v>
      </c>
      <c r="H77" s="1220"/>
      <c r="I77" s="1225" t="s">
        <v>565</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570</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41841</v>
      </c>
      <c r="E3" s="116"/>
      <c r="F3" s="117">
        <v>47569</v>
      </c>
      <c r="G3" s="118"/>
      <c r="H3" s="119"/>
    </row>
    <row r="4" spans="1:8" x14ac:dyDescent="0.15">
      <c r="A4" s="120"/>
      <c r="B4" s="121"/>
      <c r="C4" s="122"/>
      <c r="D4" s="123">
        <v>16524</v>
      </c>
      <c r="E4" s="124"/>
      <c r="F4" s="125">
        <v>26255</v>
      </c>
      <c r="G4" s="126"/>
      <c r="H4" s="127"/>
    </row>
    <row r="5" spans="1:8" x14ac:dyDescent="0.15">
      <c r="A5" s="108" t="s">
        <v>514</v>
      </c>
      <c r="B5" s="113"/>
      <c r="C5" s="114"/>
      <c r="D5" s="115">
        <v>61674</v>
      </c>
      <c r="E5" s="116"/>
      <c r="F5" s="117">
        <v>50880</v>
      </c>
      <c r="G5" s="118"/>
      <c r="H5" s="119"/>
    </row>
    <row r="6" spans="1:8" x14ac:dyDescent="0.15">
      <c r="A6" s="120"/>
      <c r="B6" s="121"/>
      <c r="C6" s="122"/>
      <c r="D6" s="123">
        <v>15356</v>
      </c>
      <c r="E6" s="124"/>
      <c r="F6" s="125">
        <v>26879</v>
      </c>
      <c r="G6" s="126"/>
      <c r="H6" s="127"/>
    </row>
    <row r="7" spans="1:8" x14ac:dyDescent="0.15">
      <c r="A7" s="108" t="s">
        <v>515</v>
      </c>
      <c r="B7" s="113"/>
      <c r="C7" s="114"/>
      <c r="D7" s="115">
        <v>74408</v>
      </c>
      <c r="E7" s="116"/>
      <c r="F7" s="117">
        <v>63956</v>
      </c>
      <c r="G7" s="118"/>
      <c r="H7" s="119"/>
    </row>
    <row r="8" spans="1:8" x14ac:dyDescent="0.15">
      <c r="A8" s="120"/>
      <c r="B8" s="121"/>
      <c r="C8" s="122"/>
      <c r="D8" s="123">
        <v>12815</v>
      </c>
      <c r="E8" s="124"/>
      <c r="F8" s="125">
        <v>29239</v>
      </c>
      <c r="G8" s="126"/>
      <c r="H8" s="127"/>
    </row>
    <row r="9" spans="1:8" x14ac:dyDescent="0.15">
      <c r="A9" s="108" t="s">
        <v>516</v>
      </c>
      <c r="B9" s="113"/>
      <c r="C9" s="114"/>
      <c r="D9" s="115">
        <v>53780</v>
      </c>
      <c r="E9" s="116"/>
      <c r="F9" s="117">
        <v>66255</v>
      </c>
      <c r="G9" s="118"/>
      <c r="H9" s="119"/>
    </row>
    <row r="10" spans="1:8" x14ac:dyDescent="0.15">
      <c r="A10" s="120"/>
      <c r="B10" s="121"/>
      <c r="C10" s="122"/>
      <c r="D10" s="123">
        <v>18344</v>
      </c>
      <c r="E10" s="124"/>
      <c r="F10" s="125">
        <v>31822</v>
      </c>
      <c r="G10" s="126"/>
      <c r="H10" s="127"/>
    </row>
    <row r="11" spans="1:8" x14ac:dyDescent="0.15">
      <c r="A11" s="108" t="s">
        <v>517</v>
      </c>
      <c r="B11" s="113"/>
      <c r="C11" s="114"/>
      <c r="D11" s="115">
        <v>49274</v>
      </c>
      <c r="E11" s="116"/>
      <c r="F11" s="117">
        <v>92247</v>
      </c>
      <c r="G11" s="118"/>
      <c r="H11" s="119"/>
    </row>
    <row r="12" spans="1:8" x14ac:dyDescent="0.15">
      <c r="A12" s="120"/>
      <c r="B12" s="121"/>
      <c r="C12" s="128"/>
      <c r="D12" s="123">
        <v>5123</v>
      </c>
      <c r="E12" s="124"/>
      <c r="F12" s="125">
        <v>37204</v>
      </c>
      <c r="G12" s="126"/>
      <c r="H12" s="127"/>
    </row>
    <row r="13" spans="1:8" x14ac:dyDescent="0.15">
      <c r="A13" s="108"/>
      <c r="B13" s="113"/>
      <c r="C13" s="129"/>
      <c r="D13" s="130">
        <v>56195</v>
      </c>
      <c r="E13" s="131"/>
      <c r="F13" s="132">
        <v>64181</v>
      </c>
      <c r="G13" s="133"/>
      <c r="H13" s="119"/>
    </row>
    <row r="14" spans="1:8" x14ac:dyDescent="0.15">
      <c r="A14" s="120"/>
      <c r="B14" s="121"/>
      <c r="C14" s="122"/>
      <c r="D14" s="123">
        <v>13632</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5.44</v>
      </c>
      <c r="C19" s="134">
        <f>ROUND(VALUE(SUBSTITUTE(実質収支比率等に係る経年分析!G$48,"▲","-")),2)</f>
        <v>5.51</v>
      </c>
      <c r="D19" s="134">
        <f>ROUND(VALUE(SUBSTITUTE(実質収支比率等に係る経年分析!H$48,"▲","-")),2)</f>
        <v>5.66</v>
      </c>
      <c r="E19" s="134">
        <f>ROUND(VALUE(SUBSTITUTE(実質収支比率等に係る経年分析!I$48,"▲","-")),2)</f>
        <v>7.56</v>
      </c>
      <c r="F19" s="134">
        <f>ROUND(VALUE(SUBSTITUTE(実質収支比率等に係る経年分析!J$48,"▲","-")),2)</f>
        <v>7.98</v>
      </c>
    </row>
    <row r="20" spans="1:11" x14ac:dyDescent="0.15">
      <c r="A20" s="134" t="s">
        <v>43</v>
      </c>
      <c r="B20" s="134">
        <f>ROUND(VALUE(SUBSTITUTE(実質収支比率等に係る経年分析!F$47,"▲","-")),2)</f>
        <v>23.96</v>
      </c>
      <c r="C20" s="134">
        <f>ROUND(VALUE(SUBSTITUTE(実質収支比率等に係る経年分析!G$47,"▲","-")),2)</f>
        <v>29.65</v>
      </c>
      <c r="D20" s="134">
        <f>ROUND(VALUE(SUBSTITUTE(実質収支比率等に係る経年分析!H$47,"▲","-")),2)</f>
        <v>38.11</v>
      </c>
      <c r="E20" s="134">
        <f>ROUND(VALUE(SUBSTITUTE(実質収支比率等に係る経年分析!I$47,"▲","-")),2)</f>
        <v>36.35</v>
      </c>
      <c r="F20" s="134">
        <f>ROUND(VALUE(SUBSTITUTE(実質収支比率等に係る経年分析!J$47,"▲","-")),2)</f>
        <v>43.03</v>
      </c>
    </row>
    <row r="21" spans="1:11" x14ac:dyDescent="0.15">
      <c r="A21" s="134" t="s">
        <v>44</v>
      </c>
      <c r="B21" s="134">
        <f>IF(ISNUMBER(VALUE(SUBSTITUTE(実質収支比率等に係る経年分析!F$49,"▲","-"))),ROUND(VALUE(SUBSTITUTE(実質収支比率等に係る経年分析!F$49,"▲","-")),2),NA())</f>
        <v>4.41</v>
      </c>
      <c r="C21" s="134">
        <f>IF(ISNUMBER(VALUE(SUBSTITUTE(実質収支比率等に係る経年分析!G$49,"▲","-"))),ROUND(VALUE(SUBSTITUTE(実質収支比率等に係る経年分析!G$49,"▲","-")),2),NA())</f>
        <v>2.78</v>
      </c>
      <c r="D21" s="134">
        <f>IF(ISNUMBER(VALUE(SUBSTITUTE(実質収支比率等に係る経年分析!H$49,"▲","-"))),ROUND(VALUE(SUBSTITUTE(実質収支比率等に係る経年分析!H$49,"▲","-")),2),NA())</f>
        <v>5.89</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4.47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奨学金特別会計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1.62</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2.1800000000000002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x14ac:dyDescent="0.15">
      <c r="A35" s="135" t="str">
        <f>IF(連結実質赤字比率に係る赤字・黒字の構成分析!C$35="",NA(),連結実質赤字比率に係る赤字・黒字の構成分析!C$35)</f>
        <v>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3070</v>
      </c>
      <c r="E42" s="136"/>
      <c r="F42" s="136"/>
      <c r="G42" s="136">
        <f>'実質公債費比率（分子）の構造'!L$52</f>
        <v>3051</v>
      </c>
      <c r="H42" s="136"/>
      <c r="I42" s="136"/>
      <c r="J42" s="136">
        <f>'実質公債費比率（分子）の構造'!M$52</f>
        <v>2987</v>
      </c>
      <c r="K42" s="136"/>
      <c r="L42" s="136"/>
      <c r="M42" s="136">
        <f>'実質公債費比率（分子）の構造'!N$52</f>
        <v>3110</v>
      </c>
      <c r="N42" s="136"/>
      <c r="O42" s="136"/>
      <c r="P42" s="136">
        <f>'実質公債費比率（分子）の構造'!O$52</f>
        <v>3608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60</v>
      </c>
      <c r="C44" s="136"/>
      <c r="D44" s="136"/>
      <c r="E44" s="136">
        <f>'実質公債費比率（分子）の構造'!L$50</f>
        <v>55</v>
      </c>
      <c r="F44" s="136"/>
      <c r="G44" s="136"/>
      <c r="H44" s="136">
        <f>'実質公債費比率（分子）の構造'!M$50</f>
        <v>53</v>
      </c>
      <c r="I44" s="136"/>
      <c r="J44" s="136"/>
      <c r="K44" s="136">
        <f>'実質公債費比率（分子）の構造'!N$50</f>
        <v>232</v>
      </c>
      <c r="L44" s="136"/>
      <c r="M44" s="136"/>
      <c r="N44" s="136">
        <f>'実質公債費比率（分子）の構造'!O$50</f>
        <v>7</v>
      </c>
      <c r="O44" s="136"/>
      <c r="P44" s="136"/>
    </row>
    <row r="45" spans="1:16" x14ac:dyDescent="0.15">
      <c r="A45" s="136" t="s">
        <v>54</v>
      </c>
      <c r="B45" s="136">
        <f>'実質公債費比率（分子）の構造'!K$49</f>
        <v>469</v>
      </c>
      <c r="C45" s="136"/>
      <c r="D45" s="136"/>
      <c r="E45" s="136">
        <f>'実質公債費比率（分子）の構造'!L$49</f>
        <v>239</v>
      </c>
      <c r="F45" s="136"/>
      <c r="G45" s="136"/>
      <c r="H45" s="136">
        <f>'実質公債費比率（分子）の構造'!M$49</f>
        <v>69</v>
      </c>
      <c r="I45" s="136"/>
      <c r="J45" s="136"/>
      <c r="K45" s="136">
        <f>'実質公債費比率（分子）の構造'!N$49</f>
        <v>96</v>
      </c>
      <c r="L45" s="136"/>
      <c r="M45" s="136"/>
      <c r="N45" s="136">
        <f>'実質公債費比率（分子）の構造'!O$49</f>
        <v>107</v>
      </c>
      <c r="O45" s="136"/>
      <c r="P45" s="136"/>
    </row>
    <row r="46" spans="1:16" x14ac:dyDescent="0.15">
      <c r="A46" s="136" t="s">
        <v>55</v>
      </c>
      <c r="B46" s="136">
        <f>'実質公債費比率（分子）の構造'!K$48</f>
        <v>1066</v>
      </c>
      <c r="C46" s="136"/>
      <c r="D46" s="136"/>
      <c r="E46" s="136">
        <f>'実質公債費比率（分子）の構造'!L$48</f>
        <v>1036</v>
      </c>
      <c r="F46" s="136"/>
      <c r="G46" s="136"/>
      <c r="H46" s="136">
        <f>'実質公債費比率（分子）の構造'!M$48</f>
        <v>936</v>
      </c>
      <c r="I46" s="136"/>
      <c r="J46" s="136"/>
      <c r="K46" s="136">
        <f>'実質公債費比率（分子）の構造'!N$48</f>
        <v>910</v>
      </c>
      <c r="L46" s="136"/>
      <c r="M46" s="136"/>
      <c r="N46" s="136">
        <f>'実質公債費比率（分子）の構造'!O$48</f>
        <v>874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3711</v>
      </c>
      <c r="C49" s="136"/>
      <c r="D49" s="136"/>
      <c r="E49" s="136">
        <f>'実質公債費比率（分子）の構造'!L$45</f>
        <v>3688</v>
      </c>
      <c r="F49" s="136"/>
      <c r="G49" s="136"/>
      <c r="H49" s="136">
        <f>'実質公債費比率（分子）の構造'!M$45</f>
        <v>3643</v>
      </c>
      <c r="I49" s="136"/>
      <c r="J49" s="136"/>
      <c r="K49" s="136">
        <f>'実質公債費比率（分子）の構造'!N$45</f>
        <v>3674</v>
      </c>
      <c r="L49" s="136"/>
      <c r="M49" s="136"/>
      <c r="N49" s="136">
        <f>'実質公債費比率（分子）の構造'!O$45</f>
        <v>4407</v>
      </c>
      <c r="O49" s="136"/>
      <c r="P49" s="136"/>
    </row>
    <row r="50" spans="1:16" x14ac:dyDescent="0.15">
      <c r="A50" s="136" t="s">
        <v>59</v>
      </c>
      <c r="B50" s="136" t="e">
        <f>NA()</f>
        <v>#N/A</v>
      </c>
      <c r="C50" s="136">
        <f>IF(ISNUMBER('実質公債費比率（分子）の構造'!K$53),'実質公債費比率（分子）の構造'!K$53,NA())</f>
        <v>2236</v>
      </c>
      <c r="D50" s="136" t="e">
        <f>NA()</f>
        <v>#N/A</v>
      </c>
      <c r="E50" s="136" t="e">
        <f>NA()</f>
        <v>#N/A</v>
      </c>
      <c r="F50" s="136">
        <f>IF(ISNUMBER('実質公債費比率（分子）の構造'!L$53),'実質公債費比率（分子）の構造'!L$53,NA())</f>
        <v>1967</v>
      </c>
      <c r="G50" s="136" t="e">
        <f>NA()</f>
        <v>#N/A</v>
      </c>
      <c r="H50" s="136" t="e">
        <f>NA()</f>
        <v>#N/A</v>
      </c>
      <c r="I50" s="136">
        <f>IF(ISNUMBER('実質公債費比率（分子）の構造'!M$53),'実質公債費比率（分子）の構造'!M$53,NA())</f>
        <v>1714</v>
      </c>
      <c r="J50" s="136" t="e">
        <f>NA()</f>
        <v>#N/A</v>
      </c>
      <c r="K50" s="136" t="e">
        <f>NA()</f>
        <v>#N/A</v>
      </c>
      <c r="L50" s="136">
        <f>IF(ISNUMBER('実質公債費比率（分子）の構造'!N$53),'実質公債費比率（分子）の構造'!N$53,NA())</f>
        <v>1802</v>
      </c>
      <c r="M50" s="136" t="e">
        <f>NA()</f>
        <v>#N/A</v>
      </c>
      <c r="N50" s="136" t="e">
        <f>NA()</f>
        <v>#N/A</v>
      </c>
      <c r="O50" s="136">
        <f>IF(ISNUMBER('実質公債費比率（分子）の構造'!O$53),'実質公債費比率（分子）の構造'!O$53,NA())</f>
        <v>1787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30360</v>
      </c>
      <c r="E56" s="135"/>
      <c r="F56" s="135"/>
      <c r="G56" s="135">
        <f>'将来負担比率（分子）の構造'!J$51</f>
        <v>30199</v>
      </c>
      <c r="H56" s="135"/>
      <c r="I56" s="135"/>
      <c r="J56" s="135">
        <f>'将来負担比率（分子）の構造'!K$51</f>
        <v>30097</v>
      </c>
      <c r="K56" s="135"/>
      <c r="L56" s="135"/>
      <c r="M56" s="135">
        <f>'将来負担比率（分子）の構造'!L$51</f>
        <v>31392</v>
      </c>
      <c r="N56" s="135"/>
      <c r="O56" s="135"/>
      <c r="P56" s="135">
        <f>'将来負担比率（分子）の構造'!M$51</f>
        <v>30325</v>
      </c>
    </row>
    <row r="57" spans="1:16" x14ac:dyDescent="0.15">
      <c r="A57" s="135" t="s">
        <v>35</v>
      </c>
      <c r="B57" s="135"/>
      <c r="C57" s="135"/>
      <c r="D57" s="135">
        <f>'将来負担比率（分子）の構造'!I$50</f>
        <v>73</v>
      </c>
      <c r="E57" s="135"/>
      <c r="F57" s="135"/>
      <c r="G57" s="135">
        <f>'将来負担比率（分子）の構造'!J$50</f>
        <v>57</v>
      </c>
      <c r="H57" s="135"/>
      <c r="I57" s="135"/>
      <c r="J57" s="135">
        <f>'将来負担比率（分子）の構造'!K$50</f>
        <v>37</v>
      </c>
      <c r="K57" s="135"/>
      <c r="L57" s="135"/>
      <c r="M57" s="135">
        <f>'将来負担比率（分子）の構造'!L$50</f>
        <v>7</v>
      </c>
      <c r="N57" s="135"/>
      <c r="O57" s="135"/>
      <c r="P57" s="135">
        <f>'将来負担比率（分子）の構造'!M$50</f>
        <v>5</v>
      </c>
    </row>
    <row r="58" spans="1:16" x14ac:dyDescent="0.15">
      <c r="A58" s="135" t="s">
        <v>34</v>
      </c>
      <c r="B58" s="135"/>
      <c r="C58" s="135"/>
      <c r="D58" s="135">
        <f>'将来負担比率（分子）の構造'!I$49</f>
        <v>5645</v>
      </c>
      <c r="E58" s="135"/>
      <c r="F58" s="135"/>
      <c r="G58" s="135">
        <f>'将来負担比率（分子）の構造'!J$49</f>
        <v>6805</v>
      </c>
      <c r="H58" s="135"/>
      <c r="I58" s="135"/>
      <c r="J58" s="135">
        <f>'将来負担比率（分子）の構造'!K$49</f>
        <v>8197</v>
      </c>
      <c r="K58" s="135"/>
      <c r="L58" s="135"/>
      <c r="M58" s="135">
        <f>'将来負担比率（分子）の構造'!L$49</f>
        <v>8760</v>
      </c>
      <c r="N58" s="135"/>
      <c r="O58" s="135"/>
      <c r="P58" s="135">
        <f>'将来負担比率（分子）の構造'!M$49</f>
        <v>10021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5222</v>
      </c>
      <c r="C62" s="135"/>
      <c r="D62" s="135"/>
      <c r="E62" s="135">
        <f>'将来負担比率（分子）の構造'!J$45</f>
        <v>5123</v>
      </c>
      <c r="F62" s="135"/>
      <c r="G62" s="135"/>
      <c r="H62" s="135">
        <f>'将来負担比率（分子）の構造'!K$45</f>
        <v>4946</v>
      </c>
      <c r="I62" s="135"/>
      <c r="J62" s="135"/>
      <c r="K62" s="135">
        <f>'将来負担比率（分子）の構造'!L$45</f>
        <v>4569</v>
      </c>
      <c r="L62" s="135"/>
      <c r="M62" s="135"/>
      <c r="N62" s="135">
        <f>'将来負担比率（分子）の構造'!M$45</f>
        <v>4271</v>
      </c>
      <c r="O62" s="135"/>
      <c r="P62" s="135"/>
    </row>
    <row r="63" spans="1:16" x14ac:dyDescent="0.15">
      <c r="A63" s="135" t="s">
        <v>28</v>
      </c>
      <c r="B63" s="135">
        <f>'将来負担比率（分子）の構造'!I$44</f>
        <v>813</v>
      </c>
      <c r="C63" s="135"/>
      <c r="D63" s="135"/>
      <c r="E63" s="135">
        <f>'将来負担比率（分子）の構造'!J$44</f>
        <v>599</v>
      </c>
      <c r="F63" s="135"/>
      <c r="G63" s="135"/>
      <c r="H63" s="135">
        <f>'将来負担比率（分子）の構造'!K$44</f>
        <v>757</v>
      </c>
      <c r="I63" s="135"/>
      <c r="J63" s="135"/>
      <c r="K63" s="135">
        <f>'将来負担比率（分子）の構造'!L$44</f>
        <v>697</v>
      </c>
      <c r="L63" s="135"/>
      <c r="M63" s="135"/>
      <c r="N63" s="135">
        <f>'将来負担比率（分子）の構造'!M$44</f>
        <v>690</v>
      </c>
      <c r="O63" s="135"/>
      <c r="P63" s="135"/>
    </row>
    <row r="64" spans="1:16" x14ac:dyDescent="0.15">
      <c r="A64" s="135" t="s">
        <v>27</v>
      </c>
      <c r="B64" s="135">
        <f>'将来負担比率（分子）の構造'!I$43</f>
        <v>12691</v>
      </c>
      <c r="C64" s="135"/>
      <c r="D64" s="135"/>
      <c r="E64" s="135">
        <f>'将来負担比率（分子）の構造'!J$43</f>
        <v>11870</v>
      </c>
      <c r="F64" s="135"/>
      <c r="G64" s="135"/>
      <c r="H64" s="135">
        <f>'将来負担比率（分子）の構造'!K$43</f>
        <v>10834</v>
      </c>
      <c r="I64" s="135"/>
      <c r="J64" s="135"/>
      <c r="K64" s="135">
        <f>'将来負担比率（分子）の構造'!L$43</f>
        <v>10106</v>
      </c>
      <c r="L64" s="135"/>
      <c r="M64" s="135"/>
      <c r="N64" s="135">
        <f>'将来負担比率（分子）の構造'!M$43</f>
        <v>9627</v>
      </c>
      <c r="O64" s="135"/>
      <c r="P64" s="135"/>
    </row>
    <row r="65" spans="1:16" x14ac:dyDescent="0.15">
      <c r="A65" s="135" t="s">
        <v>26</v>
      </c>
      <c r="B65" s="135">
        <f>'将来負担比率（分子）の構造'!I$42</f>
        <v>429</v>
      </c>
      <c r="C65" s="135"/>
      <c r="D65" s="135"/>
      <c r="E65" s="135">
        <f>'将来負担比率（分子）の構造'!J$42</f>
        <v>373</v>
      </c>
      <c r="F65" s="135"/>
      <c r="G65" s="135"/>
      <c r="H65" s="135">
        <f>'将来負担比率（分子）の構造'!K$42</f>
        <v>316</v>
      </c>
      <c r="I65" s="135"/>
      <c r="J65" s="135"/>
      <c r="K65" s="135">
        <f>'将来負担比率（分子）の構造'!L$42</f>
        <v>86</v>
      </c>
      <c r="L65" s="135"/>
      <c r="M65" s="135"/>
      <c r="N65" s="135">
        <f>'将来負担比率（分子）の構造'!M$42</f>
        <v>75</v>
      </c>
      <c r="O65" s="135"/>
      <c r="P65" s="135"/>
    </row>
    <row r="66" spans="1:16" x14ac:dyDescent="0.15">
      <c r="A66" s="135" t="s">
        <v>25</v>
      </c>
      <c r="B66" s="135">
        <f>'将来負担比率（分子）の構造'!I$41</f>
        <v>32452</v>
      </c>
      <c r="C66" s="135"/>
      <c r="D66" s="135"/>
      <c r="E66" s="135">
        <f>'将来負担比率（分子）の構造'!J$41</f>
        <v>31898</v>
      </c>
      <c r="F66" s="135"/>
      <c r="G66" s="135"/>
      <c r="H66" s="135">
        <f>'将来負担比率（分子）の構造'!K$41</f>
        <v>31427</v>
      </c>
      <c r="I66" s="135"/>
      <c r="J66" s="135"/>
      <c r="K66" s="135">
        <f>'将来負担比率（分子）の構造'!L$41</f>
        <v>33372</v>
      </c>
      <c r="L66" s="135"/>
      <c r="M66" s="135"/>
      <c r="N66" s="135">
        <f>'将来負担比率（分子）の構造'!M$41</f>
        <v>31772</v>
      </c>
      <c r="O66" s="135"/>
      <c r="P66" s="135"/>
    </row>
    <row r="67" spans="1:16" x14ac:dyDescent="0.15">
      <c r="A67" s="135" t="s">
        <v>63</v>
      </c>
      <c r="B67" s="135" t="e">
        <f>NA()</f>
        <v>#N/A</v>
      </c>
      <c r="C67" s="135">
        <f>IF(ISNUMBER('将来負担比率（分子）の構造'!I$52), IF('将来負担比率（分子）の構造'!I$52 &lt; 0, 0, '将来負担比率（分子）の構造'!I$52), NA())</f>
        <v>15530</v>
      </c>
      <c r="D67" s="135" t="e">
        <f>NA()</f>
        <v>#N/A</v>
      </c>
      <c r="E67" s="135" t="e">
        <f>NA()</f>
        <v>#N/A</v>
      </c>
      <c r="F67" s="135">
        <f>IF(ISNUMBER('将来負担比率（分子）の構造'!J$52), IF('将来負担比率（分子）の構造'!J$52 &lt; 0, 0, '将来負担比率（分子）の構造'!J$52), NA())</f>
        <v>12804</v>
      </c>
      <c r="G67" s="135" t="e">
        <f>NA()</f>
        <v>#N/A</v>
      </c>
      <c r="H67" s="135" t="e">
        <f>NA()</f>
        <v>#N/A</v>
      </c>
      <c r="I67" s="135">
        <f>IF(ISNUMBER('将来負担比率（分子）の構造'!K$52), IF('将来負担比率（分子）の構造'!K$52 &lt; 0, 0, '将来負担比率（分子）の構造'!K$52), NA())</f>
        <v>9948</v>
      </c>
      <c r="J67" s="135" t="e">
        <f>NA()</f>
        <v>#N/A</v>
      </c>
      <c r="K67" s="135" t="e">
        <f>NA()</f>
        <v>#N/A</v>
      </c>
      <c r="L67" s="135">
        <f>IF(ISNUMBER('将来負担比率（分子）の構造'!L$52), IF('将来負担比率（分子）の構造'!L$52 &lt; 0, 0, '将来負担比率（分子）の構造'!L$52), NA())</f>
        <v>8671</v>
      </c>
      <c r="M67" s="135" t="e">
        <f>NA()</f>
        <v>#N/A</v>
      </c>
      <c r="N67" s="135" t="e">
        <f>NA()</f>
        <v>#N/A</v>
      </c>
      <c r="O67" s="135">
        <f>IF(ISNUMBER('将来負担比率（分子）の構造'!M$52), IF('将来負担比率（分子）の構造'!M$52 &lt; 0, 0, '将来負担比率（分子）の構造'!M$52), NA())</f>
        <v>6084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5798416</v>
      </c>
      <c r="S5" s="669"/>
      <c r="T5" s="669"/>
      <c r="U5" s="669"/>
      <c r="V5" s="669"/>
      <c r="W5" s="669"/>
      <c r="X5" s="669"/>
      <c r="Y5" s="716"/>
      <c r="Z5" s="729">
        <v>19.2</v>
      </c>
      <c r="AA5" s="729"/>
      <c r="AB5" s="729"/>
      <c r="AC5" s="729"/>
      <c r="AD5" s="730">
        <v>5798416</v>
      </c>
      <c r="AE5" s="730"/>
      <c r="AF5" s="730"/>
      <c r="AG5" s="730"/>
      <c r="AH5" s="730"/>
      <c r="AI5" s="730"/>
      <c r="AJ5" s="730"/>
      <c r="AK5" s="730"/>
      <c r="AL5" s="717">
        <v>32.700000000000003</v>
      </c>
      <c r="AM5" s="686"/>
      <c r="AN5" s="686"/>
      <c r="AO5" s="718"/>
      <c r="AP5" s="705" t="s">
        <v>207</v>
      </c>
      <c r="AQ5" s="706"/>
      <c r="AR5" s="706"/>
      <c r="AS5" s="706"/>
      <c r="AT5" s="706"/>
      <c r="AU5" s="706"/>
      <c r="AV5" s="706"/>
      <c r="AW5" s="706"/>
      <c r="AX5" s="706"/>
      <c r="AY5" s="706"/>
      <c r="AZ5" s="706"/>
      <c r="BA5" s="706"/>
      <c r="BB5" s="706"/>
      <c r="BC5" s="706"/>
      <c r="BD5" s="706"/>
      <c r="BE5" s="706"/>
      <c r="BF5" s="707"/>
      <c r="BG5" s="618">
        <v>5798416</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304069</v>
      </c>
      <c r="S6" s="619"/>
      <c r="T6" s="619"/>
      <c r="U6" s="619"/>
      <c r="V6" s="619"/>
      <c r="W6" s="619"/>
      <c r="X6" s="619"/>
      <c r="Y6" s="620"/>
      <c r="Z6" s="671">
        <v>1</v>
      </c>
      <c r="AA6" s="671"/>
      <c r="AB6" s="671"/>
      <c r="AC6" s="671"/>
      <c r="AD6" s="672">
        <v>304069</v>
      </c>
      <c r="AE6" s="672"/>
      <c r="AF6" s="672"/>
      <c r="AG6" s="672"/>
      <c r="AH6" s="672"/>
      <c r="AI6" s="672"/>
      <c r="AJ6" s="672"/>
      <c r="AK6" s="672"/>
      <c r="AL6" s="641">
        <v>1.7</v>
      </c>
      <c r="AM6" s="673"/>
      <c r="AN6" s="673"/>
      <c r="AO6" s="674"/>
      <c r="AP6" s="615" t="s">
        <v>213</v>
      </c>
      <c r="AQ6" s="616"/>
      <c r="AR6" s="616"/>
      <c r="AS6" s="616"/>
      <c r="AT6" s="616"/>
      <c r="AU6" s="616"/>
      <c r="AV6" s="616"/>
      <c r="AW6" s="616"/>
      <c r="AX6" s="616"/>
      <c r="AY6" s="616"/>
      <c r="AZ6" s="616"/>
      <c r="BA6" s="616"/>
      <c r="BB6" s="616"/>
      <c r="BC6" s="616"/>
      <c r="BD6" s="616"/>
      <c r="BE6" s="616"/>
      <c r="BF6" s="617"/>
      <c r="BG6" s="618">
        <v>5798416</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231682</v>
      </c>
      <c r="CS6" s="619"/>
      <c r="CT6" s="619"/>
      <c r="CU6" s="619"/>
      <c r="CV6" s="619"/>
      <c r="CW6" s="619"/>
      <c r="CX6" s="619"/>
      <c r="CY6" s="620"/>
      <c r="CZ6" s="671">
        <v>0.8</v>
      </c>
      <c r="DA6" s="671"/>
      <c r="DB6" s="671"/>
      <c r="DC6" s="671"/>
      <c r="DD6" s="624" t="s">
        <v>208</v>
      </c>
      <c r="DE6" s="619"/>
      <c r="DF6" s="619"/>
      <c r="DG6" s="619"/>
      <c r="DH6" s="619"/>
      <c r="DI6" s="619"/>
      <c r="DJ6" s="619"/>
      <c r="DK6" s="619"/>
      <c r="DL6" s="619"/>
      <c r="DM6" s="619"/>
      <c r="DN6" s="619"/>
      <c r="DO6" s="619"/>
      <c r="DP6" s="620"/>
      <c r="DQ6" s="624">
        <v>231682</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7475</v>
      </c>
      <c r="S7" s="619"/>
      <c r="T7" s="619"/>
      <c r="U7" s="619"/>
      <c r="V7" s="619"/>
      <c r="W7" s="619"/>
      <c r="X7" s="619"/>
      <c r="Y7" s="620"/>
      <c r="Z7" s="671">
        <v>0</v>
      </c>
      <c r="AA7" s="671"/>
      <c r="AB7" s="671"/>
      <c r="AC7" s="671"/>
      <c r="AD7" s="672">
        <v>7475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2331464</v>
      </c>
      <c r="BH7" s="619"/>
      <c r="BI7" s="619"/>
      <c r="BJ7" s="619"/>
      <c r="BK7" s="619"/>
      <c r="BL7" s="619"/>
      <c r="BM7" s="619"/>
      <c r="BN7" s="620"/>
      <c r="BO7" s="671">
        <v>40.200000000000003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3629862</v>
      </c>
      <c r="CS7" s="619"/>
      <c r="CT7" s="619"/>
      <c r="CU7" s="619"/>
      <c r="CV7" s="619"/>
      <c r="CW7" s="619"/>
      <c r="CX7" s="619"/>
      <c r="CY7" s="620"/>
      <c r="CZ7" s="671">
        <v>12.7</v>
      </c>
      <c r="DA7" s="671"/>
      <c r="DB7" s="671"/>
      <c r="DC7" s="671"/>
      <c r="DD7" s="624">
        <v>84376</v>
      </c>
      <c r="DE7" s="619"/>
      <c r="DF7" s="619"/>
      <c r="DG7" s="619"/>
      <c r="DH7" s="619"/>
      <c r="DI7" s="619"/>
      <c r="DJ7" s="619"/>
      <c r="DK7" s="619"/>
      <c r="DL7" s="619"/>
      <c r="DM7" s="619"/>
      <c r="DN7" s="619"/>
      <c r="DO7" s="619"/>
      <c r="DP7" s="620"/>
      <c r="DQ7" s="624">
        <v>3144438</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27064</v>
      </c>
      <c r="S8" s="619"/>
      <c r="T8" s="619"/>
      <c r="U8" s="619"/>
      <c r="V8" s="619"/>
      <c r="W8" s="619"/>
      <c r="X8" s="619"/>
      <c r="Y8" s="620"/>
      <c r="Z8" s="671">
        <v>0.1</v>
      </c>
      <c r="AA8" s="671"/>
      <c r="AB8" s="671"/>
      <c r="AC8" s="671"/>
      <c r="AD8" s="672">
        <v>27064</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96032</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9679164</v>
      </c>
      <c r="CS8" s="619"/>
      <c r="CT8" s="619"/>
      <c r="CU8" s="619"/>
      <c r="CV8" s="619"/>
      <c r="CW8" s="619"/>
      <c r="CX8" s="619"/>
      <c r="CY8" s="620"/>
      <c r="CZ8" s="671">
        <v>33.9</v>
      </c>
      <c r="DA8" s="671"/>
      <c r="DB8" s="671"/>
      <c r="DC8" s="671"/>
      <c r="DD8" s="624">
        <v>163543</v>
      </c>
      <c r="DE8" s="619"/>
      <c r="DF8" s="619"/>
      <c r="DG8" s="619"/>
      <c r="DH8" s="619"/>
      <c r="DI8" s="619"/>
      <c r="DJ8" s="619"/>
      <c r="DK8" s="619"/>
      <c r="DL8" s="619"/>
      <c r="DM8" s="619"/>
      <c r="DN8" s="619"/>
      <c r="DO8" s="619"/>
      <c r="DP8" s="620"/>
      <c r="DQ8" s="624">
        <v>4793941</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23061</v>
      </c>
      <c r="S9" s="619"/>
      <c r="T9" s="619"/>
      <c r="U9" s="619"/>
      <c r="V9" s="619"/>
      <c r="W9" s="619"/>
      <c r="X9" s="619"/>
      <c r="Y9" s="620"/>
      <c r="Z9" s="671">
        <v>0.1</v>
      </c>
      <c r="AA9" s="671"/>
      <c r="AB9" s="671"/>
      <c r="AC9" s="671"/>
      <c r="AD9" s="672">
        <v>23061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1904630</v>
      </c>
      <c r="BH9" s="619"/>
      <c r="BI9" s="619"/>
      <c r="BJ9" s="619"/>
      <c r="BK9" s="619"/>
      <c r="BL9" s="619"/>
      <c r="BM9" s="619"/>
      <c r="BN9" s="620"/>
      <c r="BO9" s="671">
        <v>32.799999999999997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2097286</v>
      </c>
      <c r="CS9" s="619"/>
      <c r="CT9" s="619"/>
      <c r="CU9" s="619"/>
      <c r="CV9" s="619"/>
      <c r="CW9" s="619"/>
      <c r="CX9" s="619"/>
      <c r="CY9" s="620"/>
      <c r="CZ9" s="671">
        <v>7.3</v>
      </c>
      <c r="DA9" s="671"/>
      <c r="DB9" s="671"/>
      <c r="DC9" s="671"/>
      <c r="DD9" s="624">
        <v>37041</v>
      </c>
      <c r="DE9" s="619"/>
      <c r="DF9" s="619"/>
      <c r="DG9" s="619"/>
      <c r="DH9" s="619"/>
      <c r="DI9" s="619"/>
      <c r="DJ9" s="619"/>
      <c r="DK9" s="619"/>
      <c r="DL9" s="619"/>
      <c r="DM9" s="619"/>
      <c r="DN9" s="619"/>
      <c r="DO9" s="619"/>
      <c r="DP9" s="620"/>
      <c r="DQ9" s="624">
        <v>1962195</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1167782</v>
      </c>
      <c r="S10" s="619"/>
      <c r="T10" s="619"/>
      <c r="U10" s="619"/>
      <c r="V10" s="619"/>
      <c r="W10" s="619"/>
      <c r="X10" s="619"/>
      <c r="Y10" s="620"/>
      <c r="Z10" s="671">
        <v>3.9</v>
      </c>
      <c r="AA10" s="671"/>
      <c r="AB10" s="671"/>
      <c r="AC10" s="671"/>
      <c r="AD10" s="672">
        <v>1167782</v>
      </c>
      <c r="AE10" s="672"/>
      <c r="AF10" s="672"/>
      <c r="AG10" s="672"/>
      <c r="AH10" s="672"/>
      <c r="AI10" s="672"/>
      <c r="AJ10" s="672"/>
      <c r="AK10" s="672"/>
      <c r="AL10" s="641">
        <v>6.6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134821</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39747</v>
      </c>
      <c r="S11" s="619"/>
      <c r="T11" s="619"/>
      <c r="U11" s="619"/>
      <c r="V11" s="619"/>
      <c r="W11" s="619"/>
      <c r="X11" s="619"/>
      <c r="Y11" s="620"/>
      <c r="Z11" s="671">
        <v>0.1</v>
      </c>
      <c r="AA11" s="671"/>
      <c r="AB11" s="671"/>
      <c r="AC11" s="671"/>
      <c r="AD11" s="672">
        <v>39747</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195981</v>
      </c>
      <c r="BH11" s="619"/>
      <c r="BI11" s="619"/>
      <c r="BJ11" s="619"/>
      <c r="BK11" s="619"/>
      <c r="BL11" s="619"/>
      <c r="BM11" s="619"/>
      <c r="BN11" s="620"/>
      <c r="BO11" s="671">
        <v>3.4</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1260808</v>
      </c>
      <c r="CS11" s="619"/>
      <c r="CT11" s="619"/>
      <c r="CU11" s="619"/>
      <c r="CV11" s="619"/>
      <c r="CW11" s="619"/>
      <c r="CX11" s="619"/>
      <c r="CY11" s="620"/>
      <c r="CZ11" s="671">
        <v>4.4000000000000004</v>
      </c>
      <c r="DA11" s="671"/>
      <c r="DB11" s="671"/>
      <c r="DC11" s="671"/>
      <c r="DD11" s="624">
        <v>308278</v>
      </c>
      <c r="DE11" s="619"/>
      <c r="DF11" s="619"/>
      <c r="DG11" s="619"/>
      <c r="DH11" s="619"/>
      <c r="DI11" s="619"/>
      <c r="DJ11" s="619"/>
      <c r="DK11" s="619"/>
      <c r="DL11" s="619"/>
      <c r="DM11" s="619"/>
      <c r="DN11" s="619"/>
      <c r="DO11" s="619"/>
      <c r="DP11" s="620"/>
      <c r="DQ11" s="624">
        <v>711048</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2860877</v>
      </c>
      <c r="BH12" s="619"/>
      <c r="BI12" s="619"/>
      <c r="BJ12" s="619"/>
      <c r="BK12" s="619"/>
      <c r="BL12" s="619"/>
      <c r="BM12" s="619"/>
      <c r="BN12" s="620"/>
      <c r="BO12" s="671">
        <v>49.3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659045</v>
      </c>
      <c r="CS12" s="619"/>
      <c r="CT12" s="619"/>
      <c r="CU12" s="619"/>
      <c r="CV12" s="619"/>
      <c r="CW12" s="619"/>
      <c r="CX12" s="619"/>
      <c r="CY12" s="620"/>
      <c r="CZ12" s="671">
        <v>2.2999999999999998</v>
      </c>
      <c r="DA12" s="671"/>
      <c r="DB12" s="671"/>
      <c r="DC12" s="671"/>
      <c r="DD12" s="624">
        <v>21643</v>
      </c>
      <c r="DE12" s="619"/>
      <c r="DF12" s="619"/>
      <c r="DG12" s="619"/>
      <c r="DH12" s="619"/>
      <c r="DI12" s="619"/>
      <c r="DJ12" s="619"/>
      <c r="DK12" s="619"/>
      <c r="DL12" s="619"/>
      <c r="DM12" s="619"/>
      <c r="DN12" s="619"/>
      <c r="DO12" s="619"/>
      <c r="DP12" s="620"/>
      <c r="DQ12" s="624">
        <v>219991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40951</v>
      </c>
      <c r="S13" s="619"/>
      <c r="T13" s="619"/>
      <c r="U13" s="619"/>
      <c r="V13" s="619"/>
      <c r="W13" s="619"/>
      <c r="X13" s="619"/>
      <c r="Y13" s="620"/>
      <c r="Z13" s="671">
        <v>0.1</v>
      </c>
      <c r="AA13" s="671"/>
      <c r="AB13" s="671"/>
      <c r="AC13" s="671"/>
      <c r="AD13" s="672">
        <v>40951</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2857692</v>
      </c>
      <c r="BH13" s="619"/>
      <c r="BI13" s="619"/>
      <c r="BJ13" s="619"/>
      <c r="BK13" s="619"/>
      <c r="BL13" s="619"/>
      <c r="BM13" s="619"/>
      <c r="BN13" s="620"/>
      <c r="BO13" s="671">
        <v>49.3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3127758</v>
      </c>
      <c r="CS13" s="619"/>
      <c r="CT13" s="619"/>
      <c r="CU13" s="619"/>
      <c r="CV13" s="619"/>
      <c r="CW13" s="619"/>
      <c r="CX13" s="619"/>
      <c r="CY13" s="620"/>
      <c r="CZ13" s="671">
        <v>10.9</v>
      </c>
      <c r="DA13" s="671"/>
      <c r="DB13" s="671"/>
      <c r="DC13" s="671"/>
      <c r="DD13" s="624">
        <v>1929873</v>
      </c>
      <c r="DE13" s="619"/>
      <c r="DF13" s="619"/>
      <c r="DG13" s="619"/>
      <c r="DH13" s="619"/>
      <c r="DI13" s="619"/>
      <c r="DJ13" s="619"/>
      <c r="DK13" s="619"/>
      <c r="DL13" s="619"/>
      <c r="DM13" s="619"/>
      <c r="DN13" s="619"/>
      <c r="DO13" s="619"/>
      <c r="DP13" s="620"/>
      <c r="DQ13" s="624">
        <v>1138774</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166225</v>
      </c>
      <c r="BH14" s="619"/>
      <c r="BI14" s="619"/>
      <c r="BJ14" s="619"/>
      <c r="BK14" s="619"/>
      <c r="BL14" s="619"/>
      <c r="BM14" s="619"/>
      <c r="BN14" s="620"/>
      <c r="BO14" s="671">
        <v>2.9</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953566</v>
      </c>
      <c r="CS14" s="619"/>
      <c r="CT14" s="619"/>
      <c r="CU14" s="619"/>
      <c r="CV14" s="619"/>
      <c r="CW14" s="619"/>
      <c r="CX14" s="619"/>
      <c r="CY14" s="620"/>
      <c r="CZ14" s="671">
        <v>3.3</v>
      </c>
      <c r="DA14" s="671"/>
      <c r="DB14" s="671"/>
      <c r="DC14" s="671"/>
      <c r="DD14" s="624">
        <v>13853</v>
      </c>
      <c r="DE14" s="619"/>
      <c r="DF14" s="619"/>
      <c r="DG14" s="619"/>
      <c r="DH14" s="619"/>
      <c r="DI14" s="619"/>
      <c r="DJ14" s="619"/>
      <c r="DK14" s="619"/>
      <c r="DL14" s="619"/>
      <c r="DM14" s="619"/>
      <c r="DN14" s="619"/>
      <c r="DO14" s="619"/>
      <c r="DP14" s="620"/>
      <c r="DQ14" s="624">
        <v>936561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20693</v>
      </c>
      <c r="S15" s="619"/>
      <c r="T15" s="619"/>
      <c r="U15" s="619"/>
      <c r="V15" s="619"/>
      <c r="W15" s="619"/>
      <c r="X15" s="619"/>
      <c r="Y15" s="620"/>
      <c r="Z15" s="671">
        <v>0.1</v>
      </c>
      <c r="AA15" s="671"/>
      <c r="AB15" s="671"/>
      <c r="AC15" s="671"/>
      <c r="AD15" s="672">
        <v>20693</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439850</v>
      </c>
      <c r="BH15" s="619"/>
      <c r="BI15" s="619"/>
      <c r="BJ15" s="619"/>
      <c r="BK15" s="619"/>
      <c r="BL15" s="619"/>
      <c r="BM15" s="619"/>
      <c r="BN15" s="620"/>
      <c r="BO15" s="671">
        <v>7.6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2188412</v>
      </c>
      <c r="CS15" s="619"/>
      <c r="CT15" s="619"/>
      <c r="CU15" s="619"/>
      <c r="CV15" s="619"/>
      <c r="CW15" s="619"/>
      <c r="CX15" s="619"/>
      <c r="CY15" s="620"/>
      <c r="CZ15" s="671">
        <v>7.7</v>
      </c>
      <c r="DA15" s="671"/>
      <c r="DB15" s="671"/>
      <c r="DC15" s="671"/>
      <c r="DD15" s="624">
        <v>442143</v>
      </c>
      <c r="DE15" s="619"/>
      <c r="DF15" s="619"/>
      <c r="DG15" s="619"/>
      <c r="DH15" s="619"/>
      <c r="DI15" s="619"/>
      <c r="DJ15" s="619"/>
      <c r="DK15" s="619"/>
      <c r="DL15" s="619"/>
      <c r="DM15" s="619"/>
      <c r="DN15" s="619"/>
      <c r="DO15" s="619"/>
      <c r="DP15" s="620"/>
      <c r="DQ15" s="624">
        <v>1704552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11211298</v>
      </c>
      <c r="S16" s="619"/>
      <c r="T16" s="619"/>
      <c r="U16" s="619"/>
      <c r="V16" s="619"/>
      <c r="W16" s="619"/>
      <c r="X16" s="619"/>
      <c r="Y16" s="620"/>
      <c r="Z16" s="671">
        <v>37.200000000000003</v>
      </c>
      <c r="AA16" s="671"/>
      <c r="AB16" s="671"/>
      <c r="AC16" s="671"/>
      <c r="AD16" s="672">
        <v>10259961</v>
      </c>
      <c r="AE16" s="672"/>
      <c r="AF16" s="672"/>
      <c r="AG16" s="672"/>
      <c r="AH16" s="672"/>
      <c r="AI16" s="672"/>
      <c r="AJ16" s="672"/>
      <c r="AK16" s="672"/>
      <c r="AL16" s="641">
        <v>57.9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355361</v>
      </c>
      <c r="CS16" s="619"/>
      <c r="CT16" s="619"/>
      <c r="CU16" s="619"/>
      <c r="CV16" s="619"/>
      <c r="CW16" s="619"/>
      <c r="CX16" s="619"/>
      <c r="CY16" s="620"/>
      <c r="CZ16" s="671">
        <v>1.2</v>
      </c>
      <c r="DA16" s="671"/>
      <c r="DB16" s="671"/>
      <c r="DC16" s="671"/>
      <c r="DD16" s="624" t="s">
        <v>109</v>
      </c>
      <c r="DE16" s="619"/>
      <c r="DF16" s="619"/>
      <c r="DG16" s="619"/>
      <c r="DH16" s="619"/>
      <c r="DI16" s="619"/>
      <c r="DJ16" s="619"/>
      <c r="DK16" s="619"/>
      <c r="DL16" s="619"/>
      <c r="DM16" s="619"/>
      <c r="DN16" s="619"/>
      <c r="DO16" s="619"/>
      <c r="DP16" s="620"/>
      <c r="DQ16" s="624">
        <v>174066</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10259961</v>
      </c>
      <c r="S17" s="619"/>
      <c r="T17" s="619"/>
      <c r="U17" s="619"/>
      <c r="V17" s="619"/>
      <c r="W17" s="619"/>
      <c r="X17" s="619"/>
      <c r="Y17" s="620"/>
      <c r="Z17" s="671">
        <v>34</v>
      </c>
      <c r="AA17" s="671"/>
      <c r="AB17" s="671"/>
      <c r="AC17" s="671"/>
      <c r="AD17" s="672">
        <v>10259961</v>
      </c>
      <c r="AE17" s="672"/>
      <c r="AF17" s="672"/>
      <c r="AG17" s="672"/>
      <c r="AH17" s="672"/>
      <c r="AI17" s="672"/>
      <c r="AJ17" s="672"/>
      <c r="AK17" s="672"/>
      <c r="AL17" s="641">
        <v>57.9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4406777</v>
      </c>
      <c r="CS17" s="619"/>
      <c r="CT17" s="619"/>
      <c r="CU17" s="619"/>
      <c r="CV17" s="619"/>
      <c r="CW17" s="619"/>
      <c r="CX17" s="619"/>
      <c r="CY17" s="620"/>
      <c r="CZ17" s="671">
        <v>15.4</v>
      </c>
      <c r="DA17" s="671"/>
      <c r="DB17" s="671"/>
      <c r="DC17" s="671"/>
      <c r="DD17" s="624" t="s">
        <v>109</v>
      </c>
      <c r="DE17" s="619"/>
      <c r="DF17" s="619"/>
      <c r="DG17" s="619"/>
      <c r="DH17" s="619"/>
      <c r="DI17" s="619"/>
      <c r="DJ17" s="619"/>
      <c r="DK17" s="619"/>
      <c r="DL17" s="619"/>
      <c r="DM17" s="619"/>
      <c r="DN17" s="619"/>
      <c r="DO17" s="619"/>
      <c r="DP17" s="620"/>
      <c r="DQ17" s="624">
        <v>4406777</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951337</v>
      </c>
      <c r="S18" s="619"/>
      <c r="T18" s="619"/>
      <c r="U18" s="619"/>
      <c r="V18" s="619"/>
      <c r="W18" s="619"/>
      <c r="X18" s="619"/>
      <c r="Y18" s="620"/>
      <c r="Z18" s="671">
        <v>3.2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18640556</v>
      </c>
      <c r="S20" s="619"/>
      <c r="T20" s="619"/>
      <c r="U20" s="619"/>
      <c r="V20" s="619"/>
      <c r="W20" s="619"/>
      <c r="X20" s="619"/>
      <c r="Y20" s="620"/>
      <c r="Z20" s="671">
        <v>61.8</v>
      </c>
      <c r="AA20" s="671"/>
      <c r="AB20" s="671"/>
      <c r="AC20" s="671"/>
      <c r="AD20" s="672">
        <v>17689219</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28589721</v>
      </c>
      <c r="CS20" s="619"/>
      <c r="CT20" s="619"/>
      <c r="CU20" s="619"/>
      <c r="CV20" s="619"/>
      <c r="CW20" s="619"/>
      <c r="CX20" s="619"/>
      <c r="CY20" s="620"/>
      <c r="CZ20" s="671">
        <v>100</v>
      </c>
      <c r="DA20" s="671"/>
      <c r="DB20" s="671"/>
      <c r="DC20" s="671"/>
      <c r="DD20" s="624">
        <v>3000750</v>
      </c>
      <c r="DE20" s="619"/>
      <c r="DF20" s="619"/>
      <c r="DG20" s="619"/>
      <c r="DH20" s="619"/>
      <c r="DI20" s="619"/>
      <c r="DJ20" s="619"/>
      <c r="DK20" s="619"/>
      <c r="DL20" s="619"/>
      <c r="DM20" s="619"/>
      <c r="DN20" s="619"/>
      <c r="DO20" s="619"/>
      <c r="DP20" s="620"/>
      <c r="DQ20" s="624">
        <v>19424025</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8732</v>
      </c>
      <c r="S21" s="619"/>
      <c r="T21" s="619"/>
      <c r="U21" s="619"/>
      <c r="V21" s="619"/>
      <c r="W21" s="619"/>
      <c r="X21" s="619"/>
      <c r="Y21" s="620"/>
      <c r="Z21" s="671">
        <v>0</v>
      </c>
      <c r="AA21" s="671"/>
      <c r="AB21" s="671"/>
      <c r="AC21" s="671"/>
      <c r="AD21" s="672">
        <v>8732</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264859</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271311</v>
      </c>
      <c r="S23" s="619"/>
      <c r="T23" s="619"/>
      <c r="U23" s="619"/>
      <c r="V23" s="619"/>
      <c r="W23" s="619"/>
      <c r="X23" s="619"/>
      <c r="Y23" s="620"/>
      <c r="Z23" s="671">
        <v>0.9</v>
      </c>
      <c r="AA23" s="671"/>
      <c r="AB23" s="671"/>
      <c r="AC23" s="671"/>
      <c r="AD23" s="672">
        <v>4578</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99431</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15009128</v>
      </c>
      <c r="CS24" s="669"/>
      <c r="CT24" s="669"/>
      <c r="CU24" s="669"/>
      <c r="CV24" s="669"/>
      <c r="CW24" s="669"/>
      <c r="CX24" s="669"/>
      <c r="CY24" s="716"/>
      <c r="CZ24" s="720">
        <v>52.5</v>
      </c>
      <c r="DA24" s="721"/>
      <c r="DB24" s="721"/>
      <c r="DC24" s="722"/>
      <c r="DD24" s="715">
        <v>10599601</v>
      </c>
      <c r="DE24" s="669"/>
      <c r="DF24" s="669"/>
      <c r="DG24" s="669"/>
      <c r="DH24" s="669"/>
      <c r="DI24" s="669"/>
      <c r="DJ24" s="669"/>
      <c r="DK24" s="716"/>
      <c r="DL24" s="715">
        <v>10531167</v>
      </c>
      <c r="DM24" s="669"/>
      <c r="DN24" s="669"/>
      <c r="DO24" s="669"/>
      <c r="DP24" s="669"/>
      <c r="DQ24" s="669"/>
      <c r="DR24" s="669"/>
      <c r="DS24" s="669"/>
      <c r="DT24" s="669"/>
      <c r="DU24" s="669"/>
      <c r="DV24" s="716"/>
      <c r="DW24" s="717">
        <v>56.1</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4331070</v>
      </c>
      <c r="S25" s="619"/>
      <c r="T25" s="619"/>
      <c r="U25" s="619"/>
      <c r="V25" s="619"/>
      <c r="W25" s="619"/>
      <c r="X25" s="619"/>
      <c r="Y25" s="620"/>
      <c r="Z25" s="671">
        <v>14.4</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4754061</v>
      </c>
      <c r="CS25" s="637"/>
      <c r="CT25" s="637"/>
      <c r="CU25" s="637"/>
      <c r="CV25" s="637"/>
      <c r="CW25" s="637"/>
      <c r="CX25" s="637"/>
      <c r="CY25" s="638"/>
      <c r="CZ25" s="621">
        <v>16.600000000000001</v>
      </c>
      <c r="DA25" s="639"/>
      <c r="DB25" s="639"/>
      <c r="DC25" s="640"/>
      <c r="DD25" s="624">
        <v>4426057</v>
      </c>
      <c r="DE25" s="637"/>
      <c r="DF25" s="637"/>
      <c r="DG25" s="637"/>
      <c r="DH25" s="637"/>
      <c r="DI25" s="637"/>
      <c r="DJ25" s="637"/>
      <c r="DK25" s="638"/>
      <c r="DL25" s="624">
        <v>4374304</v>
      </c>
      <c r="DM25" s="637"/>
      <c r="DN25" s="637"/>
      <c r="DO25" s="637"/>
      <c r="DP25" s="637"/>
      <c r="DQ25" s="637"/>
      <c r="DR25" s="637"/>
      <c r="DS25" s="637"/>
      <c r="DT25" s="637"/>
      <c r="DU25" s="637"/>
      <c r="DV25" s="638"/>
      <c r="DW25" s="641">
        <v>23.3</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2657438</v>
      </c>
      <c r="CS26" s="619"/>
      <c r="CT26" s="619"/>
      <c r="CU26" s="619"/>
      <c r="CV26" s="619"/>
      <c r="CW26" s="619"/>
      <c r="CX26" s="619"/>
      <c r="CY26" s="620"/>
      <c r="CZ26" s="621">
        <v>9.3000000000000007</v>
      </c>
      <c r="DA26" s="639"/>
      <c r="DB26" s="639"/>
      <c r="DC26" s="640"/>
      <c r="DD26" s="624">
        <v>2408850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2139909</v>
      </c>
      <c r="S27" s="619"/>
      <c r="T27" s="619"/>
      <c r="U27" s="619"/>
      <c r="V27" s="619"/>
      <c r="W27" s="619"/>
      <c r="X27" s="619"/>
      <c r="Y27" s="620"/>
      <c r="Z27" s="671">
        <v>7.1</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5798416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5848290</v>
      </c>
      <c r="CS27" s="637"/>
      <c r="CT27" s="637"/>
      <c r="CU27" s="637"/>
      <c r="CV27" s="637"/>
      <c r="CW27" s="637"/>
      <c r="CX27" s="637"/>
      <c r="CY27" s="638"/>
      <c r="CZ27" s="621">
        <v>20.5</v>
      </c>
      <c r="DA27" s="639"/>
      <c r="DB27" s="639"/>
      <c r="DC27" s="640"/>
      <c r="DD27" s="624">
        <v>1766767</v>
      </c>
      <c r="DE27" s="637"/>
      <c r="DF27" s="637"/>
      <c r="DG27" s="637"/>
      <c r="DH27" s="637"/>
      <c r="DI27" s="637"/>
      <c r="DJ27" s="637"/>
      <c r="DK27" s="638"/>
      <c r="DL27" s="624">
        <v>1750086</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116088</v>
      </c>
      <c r="S28" s="619"/>
      <c r="T28" s="619"/>
      <c r="U28" s="619"/>
      <c r="V28" s="619"/>
      <c r="W28" s="619"/>
      <c r="X28" s="619"/>
      <c r="Y28" s="620"/>
      <c r="Z28" s="671">
        <v>0.4</v>
      </c>
      <c r="AA28" s="671"/>
      <c r="AB28" s="671"/>
      <c r="AC28" s="671"/>
      <c r="AD28" s="672">
        <v>11341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4406777</v>
      </c>
      <c r="CS28" s="619"/>
      <c r="CT28" s="619"/>
      <c r="CU28" s="619"/>
      <c r="CV28" s="619"/>
      <c r="CW28" s="619"/>
      <c r="CX28" s="619"/>
      <c r="CY28" s="620"/>
      <c r="CZ28" s="621">
        <v>15.4</v>
      </c>
      <c r="DA28" s="639"/>
      <c r="DB28" s="639"/>
      <c r="DC28" s="640"/>
      <c r="DD28" s="624">
        <v>4406777</v>
      </c>
      <c r="DE28" s="619"/>
      <c r="DF28" s="619"/>
      <c r="DG28" s="619"/>
      <c r="DH28" s="619"/>
      <c r="DI28" s="619"/>
      <c r="DJ28" s="619"/>
      <c r="DK28" s="620"/>
      <c r="DL28" s="624">
        <v>4406777</v>
      </c>
      <c r="DM28" s="619"/>
      <c r="DN28" s="619"/>
      <c r="DO28" s="619"/>
      <c r="DP28" s="619"/>
      <c r="DQ28" s="619"/>
      <c r="DR28" s="619"/>
      <c r="DS28" s="619"/>
      <c r="DT28" s="619"/>
      <c r="DU28" s="619"/>
      <c r="DV28" s="620"/>
      <c r="DW28" s="641">
        <v>23.5</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18684</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4406777</v>
      </c>
      <c r="CS29" s="637"/>
      <c r="CT29" s="637"/>
      <c r="CU29" s="637"/>
      <c r="CV29" s="637"/>
      <c r="CW29" s="637"/>
      <c r="CX29" s="637"/>
      <c r="CY29" s="638"/>
      <c r="CZ29" s="621">
        <v>15.4</v>
      </c>
      <c r="DA29" s="639"/>
      <c r="DB29" s="639"/>
      <c r="DC29" s="640"/>
      <c r="DD29" s="624">
        <v>4406777</v>
      </c>
      <c r="DE29" s="637"/>
      <c r="DF29" s="637"/>
      <c r="DG29" s="637"/>
      <c r="DH29" s="637"/>
      <c r="DI29" s="637"/>
      <c r="DJ29" s="637"/>
      <c r="DK29" s="638"/>
      <c r="DL29" s="624">
        <v>4406777</v>
      </c>
      <c r="DM29" s="637"/>
      <c r="DN29" s="637"/>
      <c r="DO29" s="637"/>
      <c r="DP29" s="637"/>
      <c r="DQ29" s="637"/>
      <c r="DR29" s="637"/>
      <c r="DS29" s="637"/>
      <c r="DT29" s="637"/>
      <c r="DU29" s="637"/>
      <c r="DV29" s="638"/>
      <c r="DW29" s="641">
        <v>23.5</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321323</v>
      </c>
      <c r="S30" s="619"/>
      <c r="T30" s="619"/>
      <c r="U30" s="619"/>
      <c r="V30" s="619"/>
      <c r="W30" s="619"/>
      <c r="X30" s="619"/>
      <c r="Y30" s="620"/>
      <c r="Z30" s="671">
        <v>1.1000000000000001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94.2</v>
      </c>
      <c r="BN30" s="685"/>
      <c r="BO30" s="685"/>
      <c r="BP30" s="685"/>
      <c r="BQ30" s="687"/>
      <c r="BR30" s="684">
        <v>98.9</v>
      </c>
      <c r="BS30" s="685"/>
      <c r="BT30" s="685"/>
      <c r="BU30" s="685"/>
      <c r="BV30" s="685"/>
      <c r="BW30" s="685"/>
      <c r="BX30" s="686">
        <v>93.2</v>
      </c>
      <c r="BY30" s="685"/>
      <c r="BZ30" s="685"/>
      <c r="CA30" s="685"/>
      <c r="CB30" s="687"/>
      <c r="CD30" s="690"/>
      <c r="CE30" s="691"/>
      <c r="CF30" s="655" t="s">
        <v>291</v>
      </c>
      <c r="CG30" s="652"/>
      <c r="CH30" s="652"/>
      <c r="CI30" s="652"/>
      <c r="CJ30" s="652"/>
      <c r="CK30" s="652"/>
      <c r="CL30" s="652"/>
      <c r="CM30" s="652"/>
      <c r="CN30" s="652"/>
      <c r="CO30" s="652"/>
      <c r="CP30" s="652"/>
      <c r="CQ30" s="653"/>
      <c r="CR30" s="618">
        <v>4045445</v>
      </c>
      <c r="CS30" s="619"/>
      <c r="CT30" s="619"/>
      <c r="CU30" s="619"/>
      <c r="CV30" s="619"/>
      <c r="CW30" s="619"/>
      <c r="CX30" s="619"/>
      <c r="CY30" s="620"/>
      <c r="CZ30" s="621">
        <v>14.1</v>
      </c>
      <c r="DA30" s="639"/>
      <c r="DB30" s="639"/>
      <c r="DC30" s="640"/>
      <c r="DD30" s="624">
        <v>4045445</v>
      </c>
      <c r="DE30" s="619"/>
      <c r="DF30" s="619"/>
      <c r="DG30" s="619"/>
      <c r="DH30" s="619"/>
      <c r="DI30" s="619"/>
      <c r="DJ30" s="619"/>
      <c r="DK30" s="620"/>
      <c r="DL30" s="624">
        <v>4045445</v>
      </c>
      <c r="DM30" s="619"/>
      <c r="DN30" s="619"/>
      <c r="DO30" s="619"/>
      <c r="DP30" s="619"/>
      <c r="DQ30" s="619"/>
      <c r="DR30" s="619"/>
      <c r="DS30" s="619"/>
      <c r="DT30" s="619"/>
      <c r="DU30" s="619"/>
      <c r="DV30" s="620"/>
      <c r="DW30" s="641">
        <v>21.5</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1015611</v>
      </c>
      <c r="S31" s="619"/>
      <c r="T31" s="619"/>
      <c r="U31" s="619"/>
      <c r="V31" s="619"/>
      <c r="W31" s="619"/>
      <c r="X31" s="619"/>
      <c r="Y31" s="620"/>
      <c r="Z31" s="671">
        <v>3.4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99.3</v>
      </c>
      <c r="BH31" s="637"/>
      <c r="BI31" s="637"/>
      <c r="BJ31" s="637"/>
      <c r="BK31" s="637"/>
      <c r="BL31" s="637"/>
      <c r="BM31" s="673">
        <v>95.6</v>
      </c>
      <c r="BN31" s="683"/>
      <c r="BO31" s="683"/>
      <c r="BP31" s="683"/>
      <c r="BQ31" s="647"/>
      <c r="BR31" s="682">
        <v>99.2</v>
      </c>
      <c r="BS31" s="637"/>
      <c r="BT31" s="637"/>
      <c r="BU31" s="637"/>
      <c r="BV31" s="637"/>
      <c r="BW31" s="637"/>
      <c r="BX31" s="673">
        <v>95</v>
      </c>
      <c r="BY31" s="683"/>
      <c r="BZ31" s="683"/>
      <c r="CA31" s="683"/>
      <c r="CB31" s="647"/>
      <c r="CD31" s="690"/>
      <c r="CE31" s="691"/>
      <c r="CF31" s="655" t="s">
        <v>295</v>
      </c>
      <c r="CG31" s="652"/>
      <c r="CH31" s="652"/>
      <c r="CI31" s="652"/>
      <c r="CJ31" s="652"/>
      <c r="CK31" s="652"/>
      <c r="CL31" s="652"/>
      <c r="CM31" s="652"/>
      <c r="CN31" s="652"/>
      <c r="CO31" s="652"/>
      <c r="CP31" s="652"/>
      <c r="CQ31" s="653"/>
      <c r="CR31" s="618">
        <v>361332</v>
      </c>
      <c r="CS31" s="637"/>
      <c r="CT31" s="637"/>
      <c r="CU31" s="637"/>
      <c r="CV31" s="637"/>
      <c r="CW31" s="637"/>
      <c r="CX31" s="637"/>
      <c r="CY31" s="638"/>
      <c r="CZ31" s="621">
        <v>1.3</v>
      </c>
      <c r="DA31" s="639"/>
      <c r="DB31" s="639"/>
      <c r="DC31" s="640"/>
      <c r="DD31" s="624">
        <v>361332</v>
      </c>
      <c r="DE31" s="637"/>
      <c r="DF31" s="637"/>
      <c r="DG31" s="637"/>
      <c r="DH31" s="637"/>
      <c r="DI31" s="637"/>
      <c r="DJ31" s="637"/>
      <c r="DK31" s="638"/>
      <c r="DL31" s="624">
        <v>361332</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497219</v>
      </c>
      <c r="S32" s="619"/>
      <c r="T32" s="619"/>
      <c r="U32" s="619"/>
      <c r="V32" s="619"/>
      <c r="W32" s="619"/>
      <c r="X32" s="619"/>
      <c r="Y32" s="620"/>
      <c r="Z32" s="671">
        <v>1.6</v>
      </c>
      <c r="AA32" s="671"/>
      <c r="AB32" s="671"/>
      <c r="AC32" s="671"/>
      <c r="AD32" s="672">
        <v>948</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98.7</v>
      </c>
      <c r="BH32" s="603"/>
      <c r="BI32" s="603"/>
      <c r="BJ32" s="603"/>
      <c r="BK32" s="603"/>
      <c r="BL32" s="603"/>
      <c r="BM32" s="666">
        <v>92.4</v>
      </c>
      <c r="BN32" s="603"/>
      <c r="BO32" s="603"/>
      <c r="BP32" s="603"/>
      <c r="BQ32" s="660"/>
      <c r="BR32" s="681">
        <v>98.6</v>
      </c>
      <c r="BS32" s="603"/>
      <c r="BT32" s="603"/>
      <c r="BU32" s="603"/>
      <c r="BV32" s="603"/>
      <c r="BW32" s="603"/>
      <c r="BX32" s="666">
        <v>91.2</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2446100</v>
      </c>
      <c r="S33" s="619"/>
      <c r="T33" s="619"/>
      <c r="U33" s="619"/>
      <c r="V33" s="619"/>
      <c r="W33" s="619"/>
      <c r="X33" s="619"/>
      <c r="Y33" s="620"/>
      <c r="Z33" s="671">
        <v>8.1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10224482</v>
      </c>
      <c r="CS33" s="637"/>
      <c r="CT33" s="637"/>
      <c r="CU33" s="637"/>
      <c r="CV33" s="637"/>
      <c r="CW33" s="637"/>
      <c r="CX33" s="637"/>
      <c r="CY33" s="638"/>
      <c r="CZ33" s="621">
        <v>35.799999999999997</v>
      </c>
      <c r="DA33" s="639"/>
      <c r="DB33" s="639"/>
      <c r="DC33" s="640"/>
      <c r="DD33" s="624">
        <v>8336692</v>
      </c>
      <c r="DE33" s="637"/>
      <c r="DF33" s="637"/>
      <c r="DG33" s="637"/>
      <c r="DH33" s="637"/>
      <c r="DI33" s="637"/>
      <c r="DJ33" s="637"/>
      <c r="DK33" s="638"/>
      <c r="DL33" s="624">
        <v>6274413</v>
      </c>
      <c r="DM33" s="637"/>
      <c r="DN33" s="637"/>
      <c r="DO33" s="637"/>
      <c r="DP33" s="637"/>
      <c r="DQ33" s="637"/>
      <c r="DR33" s="637"/>
      <c r="DS33" s="637"/>
      <c r="DT33" s="637"/>
      <c r="DU33" s="637"/>
      <c r="DV33" s="638"/>
      <c r="DW33" s="641">
        <v>33.4</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2624725</v>
      </c>
      <c r="CS34" s="619"/>
      <c r="CT34" s="619"/>
      <c r="CU34" s="619"/>
      <c r="CV34" s="619"/>
      <c r="CW34" s="619"/>
      <c r="CX34" s="619"/>
      <c r="CY34" s="620"/>
      <c r="CZ34" s="621">
        <v>9.1999999999999993</v>
      </c>
      <c r="DA34" s="639"/>
      <c r="DB34" s="639"/>
      <c r="DC34" s="640"/>
      <c r="DD34" s="624">
        <v>1800553</v>
      </c>
      <c r="DE34" s="619"/>
      <c r="DF34" s="619"/>
      <c r="DG34" s="619"/>
      <c r="DH34" s="619"/>
      <c r="DI34" s="619"/>
      <c r="DJ34" s="619"/>
      <c r="DK34" s="620"/>
      <c r="DL34" s="624">
        <v>1552730</v>
      </c>
      <c r="DM34" s="619"/>
      <c r="DN34" s="619"/>
      <c r="DO34" s="619"/>
      <c r="DP34" s="619"/>
      <c r="DQ34" s="619"/>
      <c r="DR34" s="619"/>
      <c r="DS34" s="619"/>
      <c r="DT34" s="619"/>
      <c r="DU34" s="619"/>
      <c r="DV34" s="620"/>
      <c r="DW34" s="641">
        <v>8.3000000000000007</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1065900</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3809283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104232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503730</v>
      </c>
      <c r="CS35" s="637"/>
      <c r="CT35" s="637"/>
      <c r="CU35" s="637"/>
      <c r="CV35" s="637"/>
      <c r="CW35" s="637"/>
      <c r="CX35" s="637"/>
      <c r="CY35" s="638"/>
      <c r="CZ35" s="621">
        <v>1.8</v>
      </c>
      <c r="DA35" s="639"/>
      <c r="DB35" s="639"/>
      <c r="DC35" s="640"/>
      <c r="DD35" s="624">
        <v>448582</v>
      </c>
      <c r="DE35" s="637"/>
      <c r="DF35" s="637"/>
      <c r="DG35" s="637"/>
      <c r="DH35" s="637"/>
      <c r="DI35" s="637"/>
      <c r="DJ35" s="637"/>
      <c r="DK35" s="638"/>
      <c r="DL35" s="624">
        <v>448582</v>
      </c>
      <c r="DM35" s="637"/>
      <c r="DN35" s="637"/>
      <c r="DO35" s="637"/>
      <c r="DP35" s="637"/>
      <c r="DQ35" s="637"/>
      <c r="DR35" s="637"/>
      <c r="DS35" s="637"/>
      <c r="DT35" s="637"/>
      <c r="DU35" s="637"/>
      <c r="DV35" s="638"/>
      <c r="DW35" s="641">
        <v>2.4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30170893</v>
      </c>
      <c r="S36" s="659"/>
      <c r="T36" s="659"/>
      <c r="U36" s="659"/>
      <c r="V36" s="659"/>
      <c r="W36" s="659"/>
      <c r="X36" s="659"/>
      <c r="Y36" s="662"/>
      <c r="Z36" s="663">
        <v>100</v>
      </c>
      <c r="AA36" s="663"/>
      <c r="AB36" s="663"/>
      <c r="AC36" s="663"/>
      <c r="AD36" s="664">
        <v>17714818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651106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-87712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3475984</v>
      </c>
      <c r="CS36" s="619"/>
      <c r="CT36" s="619"/>
      <c r="CU36" s="619"/>
      <c r="CV36" s="619"/>
      <c r="CW36" s="619"/>
      <c r="CX36" s="619"/>
      <c r="CY36" s="620"/>
      <c r="CZ36" s="621">
        <v>12.2</v>
      </c>
      <c r="DA36" s="639"/>
      <c r="DB36" s="639"/>
      <c r="DC36" s="640"/>
      <c r="DD36" s="624">
        <v>3125146</v>
      </c>
      <c r="DE36" s="619"/>
      <c r="DF36" s="619"/>
      <c r="DG36" s="619"/>
      <c r="DH36" s="619"/>
      <c r="DI36" s="619"/>
      <c r="DJ36" s="619"/>
      <c r="DK36" s="620"/>
      <c r="DL36" s="624">
        <v>2124450</v>
      </c>
      <c r="DM36" s="619"/>
      <c r="DN36" s="619"/>
      <c r="DO36" s="619"/>
      <c r="DP36" s="619"/>
      <c r="DQ36" s="619"/>
      <c r="DR36" s="619"/>
      <c r="DS36" s="619"/>
      <c r="DT36" s="619"/>
      <c r="DU36" s="619"/>
      <c r="DV36" s="620"/>
      <c r="DW36" s="641">
        <v>11.3</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305736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9587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1380443</v>
      </c>
      <c r="CS37" s="637"/>
      <c r="CT37" s="637"/>
      <c r="CU37" s="637"/>
      <c r="CV37" s="637"/>
      <c r="CW37" s="637"/>
      <c r="CX37" s="637"/>
      <c r="CY37" s="638"/>
      <c r="CZ37" s="621">
        <v>4.8</v>
      </c>
      <c r="DA37" s="639"/>
      <c r="DB37" s="639"/>
      <c r="DC37" s="640"/>
      <c r="DD37" s="624">
        <v>1380443</v>
      </c>
      <c r="DE37" s="637"/>
      <c r="DF37" s="637"/>
      <c r="DG37" s="637"/>
      <c r="DH37" s="637"/>
      <c r="DI37" s="637"/>
      <c r="DJ37" s="637"/>
      <c r="DK37" s="638"/>
      <c r="DL37" s="624">
        <v>1105993</v>
      </c>
      <c r="DM37" s="637"/>
      <c r="DN37" s="637"/>
      <c r="DO37" s="637"/>
      <c r="DP37" s="637"/>
      <c r="DQ37" s="637"/>
      <c r="DR37" s="637"/>
      <c r="DS37" s="637"/>
      <c r="DT37" s="637"/>
      <c r="DU37" s="637"/>
      <c r="DV37" s="638"/>
      <c r="DW37" s="641">
        <v>5.9</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162502</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17551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2689939</v>
      </c>
      <c r="CS38" s="619"/>
      <c r="CT38" s="619"/>
      <c r="CU38" s="619"/>
      <c r="CV38" s="619"/>
      <c r="CW38" s="619"/>
      <c r="CX38" s="619"/>
      <c r="CY38" s="620"/>
      <c r="CZ38" s="621">
        <v>9.4</v>
      </c>
      <c r="DA38" s="639"/>
      <c r="DB38" s="639"/>
      <c r="DC38" s="640"/>
      <c r="DD38" s="624">
        <v>2171863</v>
      </c>
      <c r="DE38" s="619"/>
      <c r="DF38" s="619"/>
      <c r="DG38" s="619"/>
      <c r="DH38" s="619"/>
      <c r="DI38" s="619"/>
      <c r="DJ38" s="619"/>
      <c r="DK38" s="620"/>
      <c r="DL38" s="624">
        <v>1988945</v>
      </c>
      <c r="DM38" s="619"/>
      <c r="DN38" s="619"/>
      <c r="DO38" s="619"/>
      <c r="DP38" s="619"/>
      <c r="DQ38" s="619"/>
      <c r="DR38" s="619"/>
      <c r="DS38" s="619"/>
      <c r="DT38" s="619"/>
      <c r="DU38" s="619"/>
      <c r="DV38" s="620"/>
      <c r="DW38" s="641">
        <v>10.6</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94603</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103</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756738</v>
      </c>
      <c r="CS39" s="637"/>
      <c r="CT39" s="637"/>
      <c r="CU39" s="637"/>
      <c r="CV39" s="637"/>
      <c r="CW39" s="637"/>
      <c r="CX39" s="637"/>
      <c r="CY39" s="638"/>
      <c r="CZ39" s="621">
        <v>2.6</v>
      </c>
      <c r="DA39" s="639"/>
      <c r="DB39" s="639"/>
      <c r="DC39" s="640"/>
      <c r="DD39" s="624">
        <v>630842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667487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140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173366</v>
      </c>
      <c r="CS40" s="619"/>
      <c r="CT40" s="619"/>
      <c r="CU40" s="619"/>
      <c r="CV40" s="619"/>
      <c r="CW40" s="619"/>
      <c r="CX40" s="619"/>
      <c r="CY40" s="620"/>
      <c r="CZ40" s="621">
        <v>0.6</v>
      </c>
      <c r="DA40" s="639"/>
      <c r="DB40" s="639"/>
      <c r="DC40" s="640"/>
      <c r="DD40" s="624">
        <v>159706</v>
      </c>
      <c r="DE40" s="619"/>
      <c r="DF40" s="619"/>
      <c r="DG40" s="619"/>
      <c r="DH40" s="619"/>
      <c r="DI40" s="619"/>
      <c r="DJ40" s="619"/>
      <c r="DK40" s="620"/>
      <c r="DL40" s="624">
        <v>159706</v>
      </c>
      <c r="DM40" s="619"/>
      <c r="DN40" s="619"/>
      <c r="DO40" s="619"/>
      <c r="DP40" s="619"/>
      <c r="DQ40" s="619"/>
      <c r="DR40" s="619"/>
      <c r="DS40" s="619"/>
      <c r="DT40" s="619"/>
      <c r="DU40" s="619"/>
      <c r="DV40" s="620"/>
      <c r="DW40" s="641">
        <v>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1927849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3356111</v>
      </c>
      <c r="CS42" s="619"/>
      <c r="CT42" s="619"/>
      <c r="CU42" s="619"/>
      <c r="CV42" s="619"/>
      <c r="CW42" s="619"/>
      <c r="CX42" s="619"/>
      <c r="CY42" s="620"/>
      <c r="CZ42" s="621">
        <v>11.7</v>
      </c>
      <c r="DA42" s="622"/>
      <c r="DB42" s="622"/>
      <c r="DC42" s="623"/>
      <c r="DD42" s="624">
        <v>487732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29370</v>
      </c>
      <c r="CS43" s="637"/>
      <c r="CT43" s="637"/>
      <c r="CU43" s="637"/>
      <c r="CV43" s="637"/>
      <c r="CW43" s="637"/>
      <c r="CX43" s="637"/>
      <c r="CY43" s="638"/>
      <c r="CZ43" s="621">
        <v>0.1</v>
      </c>
      <c r="DA43" s="639"/>
      <c r="DB43" s="639"/>
      <c r="DC43" s="640"/>
      <c r="DD43" s="624">
        <v>29370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3000750</v>
      </c>
      <c r="CS44" s="619"/>
      <c r="CT44" s="619"/>
      <c r="CU44" s="619"/>
      <c r="CV44" s="619"/>
      <c r="CW44" s="619"/>
      <c r="CX44" s="619"/>
      <c r="CY44" s="620"/>
      <c r="CZ44" s="621">
        <v>10.5</v>
      </c>
      <c r="DA44" s="622"/>
      <c r="DB44" s="622"/>
      <c r="DC44" s="623"/>
      <c r="DD44" s="624">
        <v>313666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2649744</v>
      </c>
      <c r="CS45" s="637"/>
      <c r="CT45" s="637"/>
      <c r="CU45" s="637"/>
      <c r="CV45" s="637"/>
      <c r="CW45" s="637"/>
      <c r="CX45" s="637"/>
      <c r="CY45" s="638"/>
      <c r="CZ45" s="621">
        <v>9.3000000000000007</v>
      </c>
      <c r="DA45" s="639"/>
      <c r="DB45" s="639"/>
      <c r="DC45" s="640"/>
      <c r="DD45" s="624">
        <v>138947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311966</v>
      </c>
      <c r="CS46" s="619"/>
      <c r="CT46" s="619"/>
      <c r="CU46" s="619"/>
      <c r="CV46" s="619"/>
      <c r="CW46" s="619"/>
      <c r="CX46" s="619"/>
      <c r="CY46" s="620"/>
      <c r="CZ46" s="621">
        <v>1.1000000000000001</v>
      </c>
      <c r="DA46" s="622"/>
      <c r="DB46" s="622"/>
      <c r="DC46" s="623"/>
      <c r="DD46" s="624">
        <v>156819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355361</v>
      </c>
      <c r="CS47" s="637"/>
      <c r="CT47" s="637"/>
      <c r="CU47" s="637"/>
      <c r="CV47" s="637"/>
      <c r="CW47" s="637"/>
      <c r="CX47" s="637"/>
      <c r="CY47" s="638"/>
      <c r="CZ47" s="621">
        <v>1.2</v>
      </c>
      <c r="DA47" s="639"/>
      <c r="DB47" s="639"/>
      <c r="DC47" s="640"/>
      <c r="DD47" s="624">
        <v>174066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28589721</v>
      </c>
      <c r="CS49" s="603"/>
      <c r="CT49" s="603"/>
      <c r="CU49" s="603"/>
      <c r="CV49" s="603"/>
      <c r="CW49" s="603"/>
      <c r="CX49" s="603"/>
      <c r="CY49" s="604"/>
      <c r="CZ49" s="605">
        <v>100</v>
      </c>
      <c r="DA49" s="606"/>
      <c r="DB49" s="606"/>
      <c r="DC49" s="607"/>
      <c r="DD49" s="608">
        <v>19424025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30148</v>
      </c>
      <c r="R7" s="1131"/>
      <c r="S7" s="1131"/>
      <c r="T7" s="1131"/>
      <c r="U7" s="1131"/>
      <c r="V7" s="1131">
        <v>28571</v>
      </c>
      <c r="W7" s="1131"/>
      <c r="X7" s="1131"/>
      <c r="Y7" s="1131"/>
      <c r="Z7" s="1131"/>
      <c r="AA7" s="1131">
        <v>1577</v>
      </c>
      <c r="AB7" s="1131"/>
      <c r="AC7" s="1131"/>
      <c r="AD7" s="1131"/>
      <c r="AE7" s="1132"/>
      <c r="AF7" s="1133">
        <v>1458</v>
      </c>
      <c r="AG7" s="1134"/>
      <c r="AH7" s="1134"/>
      <c r="AI7" s="1134"/>
      <c r="AJ7" s="1135"/>
      <c r="AK7" s="1117">
        <v>321</v>
      </c>
      <c r="AL7" s="1118"/>
      <c r="AM7" s="1118"/>
      <c r="AN7" s="1118"/>
      <c r="AO7" s="1118"/>
      <c r="AP7" s="1118">
        <v>31772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0</v>
      </c>
      <c r="CI7" s="1115"/>
      <c r="CJ7" s="1115"/>
      <c r="CK7" s="1115"/>
      <c r="CL7" s="1116"/>
      <c r="CM7" s="1114">
        <v>6</v>
      </c>
      <c r="CN7" s="1115"/>
      <c r="CO7" s="1115"/>
      <c r="CP7" s="1115"/>
      <c r="CQ7" s="1116"/>
      <c r="CR7" s="1114">
        <v>5</v>
      </c>
      <c r="CS7" s="1115"/>
      <c r="CT7" s="1115"/>
      <c r="CU7" s="1115"/>
      <c r="CV7" s="1116"/>
      <c r="CW7" s="1114" t="s">
        <v>554</v>
      </c>
      <c r="CX7" s="1115"/>
      <c r="CY7" s="1115"/>
      <c r="CZ7" s="1115"/>
      <c r="DA7" s="1116"/>
      <c r="DB7" s="1114" t="s">
        <v>554</v>
      </c>
      <c r="DC7" s="1115"/>
      <c r="DD7" s="1115"/>
      <c r="DE7" s="1115"/>
      <c r="DF7" s="1116"/>
      <c r="DG7" s="1114" t="s">
        <v>554</v>
      </c>
      <c r="DH7" s="1115"/>
      <c r="DI7" s="1115"/>
      <c r="DJ7" s="1115"/>
      <c r="DK7" s="1116"/>
      <c r="DL7" s="1114" t="s">
        <v>554</v>
      </c>
      <c r="DM7" s="1115"/>
      <c r="DN7" s="1115"/>
      <c r="DO7" s="1115"/>
      <c r="DP7" s="1116"/>
      <c r="DQ7" s="1114" t="s">
        <v>558</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23</v>
      </c>
      <c r="R8" s="1070"/>
      <c r="S8" s="1070"/>
      <c r="T8" s="1070"/>
      <c r="U8" s="1070"/>
      <c r="V8" s="1070">
        <v>19</v>
      </c>
      <c r="W8" s="1070"/>
      <c r="X8" s="1070"/>
      <c r="Y8" s="1070"/>
      <c r="Z8" s="1070"/>
      <c r="AA8" s="1070">
        <v>4</v>
      </c>
      <c r="AB8" s="1070"/>
      <c r="AC8" s="1070"/>
      <c r="AD8" s="1070"/>
      <c r="AE8" s="1071"/>
      <c r="AF8" s="1045">
        <v>4</v>
      </c>
      <c r="AG8" s="1046"/>
      <c r="AH8" s="1046"/>
      <c r="AI8" s="1046"/>
      <c r="AJ8" s="1047"/>
      <c r="AK8" s="1112">
        <v>0</v>
      </c>
      <c r="AL8" s="1113"/>
      <c r="AM8" s="1113"/>
      <c r="AN8" s="1113"/>
      <c r="AO8" s="1113"/>
      <c r="AP8" s="1113" t="s">
        <v>536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-2</v>
      </c>
      <c r="CI8" s="1016"/>
      <c r="CJ8" s="1016"/>
      <c r="CK8" s="1016"/>
      <c r="CL8" s="1017"/>
      <c r="CM8" s="1015">
        <v>7</v>
      </c>
      <c r="CN8" s="1016"/>
      <c r="CO8" s="1016"/>
      <c r="CP8" s="1016"/>
      <c r="CQ8" s="1017"/>
      <c r="CR8" s="1015">
        <v>10</v>
      </c>
      <c r="CS8" s="1016"/>
      <c r="CT8" s="1016"/>
      <c r="CU8" s="1016"/>
      <c r="CV8" s="1017"/>
      <c r="CW8" s="1015" t="s">
        <v>554</v>
      </c>
      <c r="CX8" s="1016"/>
      <c r="CY8" s="1016"/>
      <c r="CZ8" s="1016"/>
      <c r="DA8" s="1017"/>
      <c r="DB8" s="1015" t="s">
        <v>554</v>
      </c>
      <c r="DC8" s="1016"/>
      <c r="DD8" s="1016"/>
      <c r="DE8" s="1016"/>
      <c r="DF8" s="1017"/>
      <c r="DG8" s="1015" t="s">
        <v>554</v>
      </c>
      <c r="DH8" s="1016"/>
      <c r="DI8" s="1016"/>
      <c r="DJ8" s="1016"/>
      <c r="DK8" s="1017"/>
      <c r="DL8" s="1015" t="s">
        <v>555</v>
      </c>
      <c r="DM8" s="1016"/>
      <c r="DN8" s="1016"/>
      <c r="DO8" s="1016"/>
      <c r="DP8" s="1017"/>
      <c r="DQ8" s="1015" t="s">
        <v>554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0</v>
      </c>
      <c r="CI9" s="1016"/>
      <c r="CJ9" s="1016"/>
      <c r="CK9" s="1016"/>
      <c r="CL9" s="1017"/>
      <c r="CM9" s="1015">
        <v>35</v>
      </c>
      <c r="CN9" s="1016"/>
      <c r="CO9" s="1016"/>
      <c r="CP9" s="1016"/>
      <c r="CQ9" s="1017"/>
      <c r="CR9" s="1015">
        <v>32</v>
      </c>
      <c r="CS9" s="1016"/>
      <c r="CT9" s="1016"/>
      <c r="CU9" s="1016"/>
      <c r="CV9" s="1017"/>
      <c r="CW9" s="1015" t="s">
        <v>554</v>
      </c>
      <c r="CX9" s="1016"/>
      <c r="CY9" s="1016"/>
      <c r="CZ9" s="1016"/>
      <c r="DA9" s="1017"/>
      <c r="DB9" s="1015" t="s">
        <v>554</v>
      </c>
      <c r="DC9" s="1016"/>
      <c r="DD9" s="1016"/>
      <c r="DE9" s="1016"/>
      <c r="DF9" s="1017"/>
      <c r="DG9" s="1015" t="s">
        <v>554</v>
      </c>
      <c r="DH9" s="1016"/>
      <c r="DI9" s="1016"/>
      <c r="DJ9" s="1016"/>
      <c r="DK9" s="1017"/>
      <c r="DL9" s="1015" t="s">
        <v>554</v>
      </c>
      <c r="DM9" s="1016"/>
      <c r="DN9" s="1016"/>
      <c r="DO9" s="1016"/>
      <c r="DP9" s="1017"/>
      <c r="DQ9" s="1015" t="s">
        <v>554</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552</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31</v>
      </c>
      <c r="CN10" s="1016"/>
      <c r="CO10" s="1016"/>
      <c r="CP10" s="1016"/>
      <c r="CQ10" s="1017"/>
      <c r="CR10" s="1015">
        <v>11</v>
      </c>
      <c r="CS10" s="1016"/>
      <c r="CT10" s="1016"/>
      <c r="CU10" s="1016"/>
      <c r="CV10" s="1017"/>
      <c r="CW10" s="1015" t="s">
        <v>554</v>
      </c>
      <c r="CX10" s="1016"/>
      <c r="CY10" s="1016"/>
      <c r="CZ10" s="1016"/>
      <c r="DA10" s="1017"/>
      <c r="DB10" s="1015" t="s">
        <v>554</v>
      </c>
      <c r="DC10" s="1016"/>
      <c r="DD10" s="1016"/>
      <c r="DE10" s="1016"/>
      <c r="DF10" s="1017"/>
      <c r="DG10" s="1015" t="s">
        <v>554</v>
      </c>
      <c r="DH10" s="1016"/>
      <c r="DI10" s="1016"/>
      <c r="DJ10" s="1016"/>
      <c r="DK10" s="1017"/>
      <c r="DL10" s="1015" t="s">
        <v>554</v>
      </c>
      <c r="DM10" s="1016"/>
      <c r="DN10" s="1016"/>
      <c r="DO10" s="1016"/>
      <c r="DP10" s="1017"/>
      <c r="DQ10" s="1015" t="s">
        <v>554</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30171</v>
      </c>
      <c r="R23" s="1095"/>
      <c r="S23" s="1095"/>
      <c r="T23" s="1095"/>
      <c r="U23" s="1095"/>
      <c r="V23" s="1095">
        <v>28590</v>
      </c>
      <c r="W23" s="1095"/>
      <c r="X23" s="1095"/>
      <c r="Y23" s="1095"/>
      <c r="Z23" s="1095"/>
      <c r="AA23" s="1095">
        <v>1581</v>
      </c>
      <c r="AB23" s="1095"/>
      <c r="AC23" s="1095"/>
      <c r="AD23" s="1095"/>
      <c r="AE23" s="1096"/>
      <c r="AF23" s="1097">
        <v>1462</v>
      </c>
      <c r="AG23" s="1095"/>
      <c r="AH23" s="1095"/>
      <c r="AI23" s="1095"/>
      <c r="AJ23" s="1098"/>
      <c r="AK23" s="1099"/>
      <c r="AL23" s="1100"/>
      <c r="AM23" s="1100"/>
      <c r="AN23" s="1100"/>
      <c r="AO23" s="1100"/>
      <c r="AP23" s="1095">
        <v>31772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10021</v>
      </c>
      <c r="R28" s="1080"/>
      <c r="S28" s="1080"/>
      <c r="T28" s="1080"/>
      <c r="U28" s="1080"/>
      <c r="V28" s="1080">
        <v>9917</v>
      </c>
      <c r="W28" s="1080"/>
      <c r="X28" s="1080"/>
      <c r="Y28" s="1080"/>
      <c r="Z28" s="1080"/>
      <c r="AA28" s="1080">
        <v>104</v>
      </c>
      <c r="AB28" s="1080"/>
      <c r="AC28" s="1080"/>
      <c r="AD28" s="1080"/>
      <c r="AE28" s="1081"/>
      <c r="AF28" s="1082">
        <v>104</v>
      </c>
      <c r="AG28" s="1080"/>
      <c r="AH28" s="1080"/>
      <c r="AI28" s="1080"/>
      <c r="AJ28" s="1083"/>
      <c r="AK28" s="1084">
        <v>638</v>
      </c>
      <c r="AL28" s="1072"/>
      <c r="AM28" s="1072"/>
      <c r="AN28" s="1072"/>
      <c r="AO28" s="1072"/>
      <c r="AP28" s="1072" t="s">
        <v>539</v>
      </c>
      <c r="AQ28" s="1072"/>
      <c r="AR28" s="1072"/>
      <c r="AS28" s="1072"/>
      <c r="AT28" s="1072"/>
      <c r="AU28" s="1072" t="s">
        <v>537</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6295</v>
      </c>
      <c r="R29" s="1070"/>
      <c r="S29" s="1070"/>
      <c r="T29" s="1070"/>
      <c r="U29" s="1070"/>
      <c r="V29" s="1070">
        <v>5998</v>
      </c>
      <c r="W29" s="1070"/>
      <c r="X29" s="1070"/>
      <c r="Y29" s="1070"/>
      <c r="Z29" s="1070"/>
      <c r="AA29" s="1070">
        <v>297</v>
      </c>
      <c r="AB29" s="1070"/>
      <c r="AC29" s="1070"/>
      <c r="AD29" s="1070"/>
      <c r="AE29" s="1071"/>
      <c r="AF29" s="1045">
        <v>297</v>
      </c>
      <c r="AG29" s="1046"/>
      <c r="AH29" s="1046"/>
      <c r="AI29" s="1046"/>
      <c r="AJ29" s="1047"/>
      <c r="AK29" s="1006">
        <v>819</v>
      </c>
      <c r="AL29" s="997"/>
      <c r="AM29" s="997"/>
      <c r="AN29" s="997"/>
      <c r="AO29" s="997"/>
      <c r="AP29" s="997" t="s">
        <v>539</v>
      </c>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668</v>
      </c>
      <c r="R30" s="1070"/>
      <c r="S30" s="1070"/>
      <c r="T30" s="1070"/>
      <c r="U30" s="1070"/>
      <c r="V30" s="1070">
        <v>665</v>
      </c>
      <c r="W30" s="1070"/>
      <c r="X30" s="1070"/>
      <c r="Y30" s="1070"/>
      <c r="Z30" s="1070"/>
      <c r="AA30" s="1070">
        <v>2</v>
      </c>
      <c r="AB30" s="1070"/>
      <c r="AC30" s="1070"/>
      <c r="AD30" s="1070"/>
      <c r="AE30" s="1071"/>
      <c r="AF30" s="1045">
        <v>2</v>
      </c>
      <c r="AG30" s="1046"/>
      <c r="AH30" s="1046"/>
      <c r="AI30" s="1046"/>
      <c r="AJ30" s="1047"/>
      <c r="AK30" s="1006">
        <v>226</v>
      </c>
      <c r="AL30" s="997"/>
      <c r="AM30" s="997"/>
      <c r="AN30" s="997"/>
      <c r="AO30" s="997"/>
      <c r="AP30" s="997" t="s">
        <v>538</v>
      </c>
      <c r="AQ30" s="997"/>
      <c r="AR30" s="997"/>
      <c r="AS30" s="997"/>
      <c r="AT30" s="997"/>
      <c r="AU30" s="997" t="s">
        <v>538</v>
      </c>
      <c r="AV30" s="997"/>
      <c r="AW30" s="997"/>
      <c r="AX30" s="997"/>
      <c r="AY30" s="997"/>
      <c r="AZ30" s="1068" t="s">
        <v>538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1072</v>
      </c>
      <c r="R31" s="1070"/>
      <c r="S31" s="1070"/>
      <c r="T31" s="1070"/>
      <c r="U31" s="1070"/>
      <c r="V31" s="1070">
        <v>985</v>
      </c>
      <c r="W31" s="1070"/>
      <c r="X31" s="1070"/>
      <c r="Y31" s="1070"/>
      <c r="Z31" s="1070"/>
      <c r="AA31" s="1070">
        <v>86</v>
      </c>
      <c r="AB31" s="1070"/>
      <c r="AC31" s="1070"/>
      <c r="AD31" s="1070"/>
      <c r="AE31" s="1071"/>
      <c r="AF31" s="1045">
        <v>483</v>
      </c>
      <c r="AG31" s="1046"/>
      <c r="AH31" s="1046"/>
      <c r="AI31" s="1046"/>
      <c r="AJ31" s="1047"/>
      <c r="AK31" s="1006">
        <v>306</v>
      </c>
      <c r="AL31" s="997"/>
      <c r="AM31" s="997"/>
      <c r="AN31" s="997"/>
      <c r="AO31" s="997"/>
      <c r="AP31" s="997">
        <v>4675</v>
      </c>
      <c r="AQ31" s="997"/>
      <c r="AR31" s="997"/>
      <c r="AS31" s="997"/>
      <c r="AT31" s="997"/>
      <c r="AU31" s="997">
        <v>1767</v>
      </c>
      <c r="AV31" s="997"/>
      <c r="AW31" s="997"/>
      <c r="AX31" s="997"/>
      <c r="AY31" s="997"/>
      <c r="AZ31" s="1068" t="s">
        <v>540</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536</v>
      </c>
      <c r="R32" s="1070"/>
      <c r="S32" s="1070"/>
      <c r="T32" s="1070"/>
      <c r="U32" s="1070"/>
      <c r="V32" s="1070">
        <v>486</v>
      </c>
      <c r="W32" s="1070"/>
      <c r="X32" s="1070"/>
      <c r="Y32" s="1070"/>
      <c r="Z32" s="1070"/>
      <c r="AA32" s="1070">
        <v>49</v>
      </c>
      <c r="AB32" s="1070"/>
      <c r="AC32" s="1070"/>
      <c r="AD32" s="1070"/>
      <c r="AE32" s="1071"/>
      <c r="AF32" s="1045">
        <v>508</v>
      </c>
      <c r="AG32" s="1046"/>
      <c r="AH32" s="1046"/>
      <c r="AI32" s="1046"/>
      <c r="AJ32" s="1047"/>
      <c r="AK32" s="1006">
        <v>163</v>
      </c>
      <c r="AL32" s="997"/>
      <c r="AM32" s="997"/>
      <c r="AN32" s="997"/>
      <c r="AO32" s="997"/>
      <c r="AP32" s="997">
        <v>10</v>
      </c>
      <c r="AQ32" s="997"/>
      <c r="AR32" s="997"/>
      <c r="AS32" s="997"/>
      <c r="AT32" s="997"/>
      <c r="AU32" s="997">
        <v>5</v>
      </c>
      <c r="AV32" s="997"/>
      <c r="AW32" s="997"/>
      <c r="AX32" s="997"/>
      <c r="AY32" s="997"/>
      <c r="AZ32" s="1068" t="s">
        <v>541</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1344</v>
      </c>
      <c r="R33" s="1070"/>
      <c r="S33" s="1070"/>
      <c r="T33" s="1070"/>
      <c r="U33" s="1070"/>
      <c r="V33" s="1070">
        <v>1349</v>
      </c>
      <c r="W33" s="1070"/>
      <c r="X33" s="1070"/>
      <c r="Y33" s="1070"/>
      <c r="Z33" s="1070"/>
      <c r="AA33" s="1070">
        <v>-4</v>
      </c>
      <c r="AB33" s="1070"/>
      <c r="AC33" s="1070"/>
      <c r="AD33" s="1070"/>
      <c r="AE33" s="1071"/>
      <c r="AF33" s="1045">
        <v>432</v>
      </c>
      <c r="AG33" s="1046"/>
      <c r="AH33" s="1046"/>
      <c r="AI33" s="1046"/>
      <c r="AJ33" s="1047"/>
      <c r="AK33" s="1006">
        <v>651</v>
      </c>
      <c r="AL33" s="997"/>
      <c r="AM33" s="997"/>
      <c r="AN33" s="997"/>
      <c r="AO33" s="997"/>
      <c r="AP33" s="997">
        <v>10082</v>
      </c>
      <c r="AQ33" s="997"/>
      <c r="AR33" s="997"/>
      <c r="AS33" s="997"/>
      <c r="AT33" s="997"/>
      <c r="AU33" s="997">
        <v>7229</v>
      </c>
      <c r="AV33" s="997"/>
      <c r="AW33" s="997"/>
      <c r="AX33" s="997"/>
      <c r="AY33" s="997"/>
      <c r="AZ33" s="1068" t="s">
        <v>541</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224</v>
      </c>
      <c r="R34" s="1070"/>
      <c r="S34" s="1070"/>
      <c r="T34" s="1070"/>
      <c r="U34" s="1070"/>
      <c r="V34" s="1070">
        <v>222</v>
      </c>
      <c r="W34" s="1070"/>
      <c r="X34" s="1070"/>
      <c r="Y34" s="1070"/>
      <c r="Z34" s="1070"/>
      <c r="AA34" s="1070">
        <v>2</v>
      </c>
      <c r="AB34" s="1070"/>
      <c r="AC34" s="1070"/>
      <c r="AD34" s="1070"/>
      <c r="AE34" s="1071"/>
      <c r="AF34" s="1045">
        <v>2</v>
      </c>
      <c r="AG34" s="1046"/>
      <c r="AH34" s="1046"/>
      <c r="AI34" s="1046"/>
      <c r="AJ34" s="1047"/>
      <c r="AK34" s="1006">
        <v>95</v>
      </c>
      <c r="AL34" s="997"/>
      <c r="AM34" s="997"/>
      <c r="AN34" s="997"/>
      <c r="AO34" s="997"/>
      <c r="AP34" s="997">
        <v>908</v>
      </c>
      <c r="AQ34" s="997"/>
      <c r="AR34" s="997"/>
      <c r="AS34" s="997"/>
      <c r="AT34" s="997"/>
      <c r="AU34" s="997">
        <v>626</v>
      </c>
      <c r="AV34" s="997"/>
      <c r="AW34" s="997"/>
      <c r="AX34" s="997"/>
      <c r="AY34" s="997"/>
      <c r="AZ34" s="1068" t="s">
        <v>542</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1830</v>
      </c>
      <c r="AG63" s="985"/>
      <c r="AH63" s="985"/>
      <c r="AI63" s="985"/>
      <c r="AJ63" s="1056"/>
      <c r="AK63" s="1057"/>
      <c r="AL63" s="989"/>
      <c r="AM63" s="989"/>
      <c r="AN63" s="989"/>
      <c r="AO63" s="989"/>
      <c r="AP63" s="985">
        <v>15675</v>
      </c>
      <c r="AQ63" s="985"/>
      <c r="AR63" s="985"/>
      <c r="AS63" s="985"/>
      <c r="AT63" s="985"/>
      <c r="AU63" s="985">
        <v>9627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553</v>
      </c>
      <c r="AQ68" s="1008"/>
      <c r="AR68" s="1008"/>
      <c r="AS68" s="1008"/>
      <c r="AT68" s="1008"/>
      <c r="AU68" s="1008" t="s">
        <v>554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1104</v>
      </c>
      <c r="R69" s="997"/>
      <c r="S69" s="997"/>
      <c r="T69" s="997"/>
      <c r="U69" s="997"/>
      <c r="V69" s="997">
        <v>1087</v>
      </c>
      <c r="W69" s="997"/>
      <c r="X69" s="997"/>
      <c r="Y69" s="997"/>
      <c r="Z69" s="997"/>
      <c r="AA69" s="997">
        <v>17</v>
      </c>
      <c r="AB69" s="997"/>
      <c r="AC69" s="997"/>
      <c r="AD69" s="997"/>
      <c r="AE69" s="997"/>
      <c r="AF69" s="997">
        <v>2744</v>
      </c>
      <c r="AG69" s="997"/>
      <c r="AH69" s="997"/>
      <c r="AI69" s="997"/>
      <c r="AJ69" s="997"/>
      <c r="AK69" s="997" t="s">
        <v>554</v>
      </c>
      <c r="AL69" s="997"/>
      <c r="AM69" s="997"/>
      <c r="AN69" s="997"/>
      <c r="AO69" s="997"/>
      <c r="AP69" s="997">
        <v>3455</v>
      </c>
      <c r="AQ69" s="997"/>
      <c r="AR69" s="997"/>
      <c r="AS69" s="997"/>
      <c r="AT69" s="997"/>
      <c r="AU69" s="997" t="s">
        <v>554</v>
      </c>
      <c r="AV69" s="997"/>
      <c r="AW69" s="997"/>
      <c r="AX69" s="997"/>
      <c r="AY69" s="997"/>
      <c r="AZ69" s="998" t="s">
        <v>557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3141</v>
      </c>
      <c r="R70" s="997"/>
      <c r="S70" s="997"/>
      <c r="T70" s="997"/>
      <c r="U70" s="997"/>
      <c r="V70" s="997">
        <v>2947</v>
      </c>
      <c r="W70" s="997"/>
      <c r="X70" s="997"/>
      <c r="Y70" s="997"/>
      <c r="Z70" s="997"/>
      <c r="AA70" s="997">
        <v>194</v>
      </c>
      <c r="AB70" s="997"/>
      <c r="AC70" s="997"/>
      <c r="AD70" s="997"/>
      <c r="AE70" s="997"/>
      <c r="AF70" s="997">
        <v>194</v>
      </c>
      <c r="AG70" s="997"/>
      <c r="AH70" s="997"/>
      <c r="AI70" s="997"/>
      <c r="AJ70" s="997"/>
      <c r="AK70" s="997">
        <v>134</v>
      </c>
      <c r="AL70" s="997"/>
      <c r="AM70" s="997"/>
      <c r="AN70" s="997"/>
      <c r="AO70" s="997"/>
      <c r="AP70" s="997">
        <v>1611</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3</v>
      </c>
      <c r="R71" s="997"/>
      <c r="S71" s="997"/>
      <c r="T71" s="997"/>
      <c r="U71" s="997"/>
      <c r="V71" s="997">
        <v>2</v>
      </c>
      <c r="W71" s="997"/>
      <c r="X71" s="997"/>
      <c r="Y71" s="997"/>
      <c r="Z71" s="997"/>
      <c r="AA71" s="997">
        <v>1</v>
      </c>
      <c r="AB71" s="997"/>
      <c r="AC71" s="997"/>
      <c r="AD71" s="997"/>
      <c r="AE71" s="997"/>
      <c r="AF71" s="997">
        <v>1</v>
      </c>
      <c r="AG71" s="997"/>
      <c r="AH71" s="997"/>
      <c r="AI71" s="997"/>
      <c r="AJ71" s="997"/>
      <c r="AK71" s="997" t="s">
        <v>554</v>
      </c>
      <c r="AL71" s="997"/>
      <c r="AM71" s="997"/>
      <c r="AN71" s="997"/>
      <c r="AO71" s="997"/>
      <c r="AP71" s="997" t="s">
        <v>554</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284</v>
      </c>
      <c r="R72" s="997"/>
      <c r="S72" s="997"/>
      <c r="T72" s="997"/>
      <c r="U72" s="997"/>
      <c r="V72" s="997">
        <v>249</v>
      </c>
      <c r="W72" s="997"/>
      <c r="X72" s="997"/>
      <c r="Y72" s="997"/>
      <c r="Z72" s="997"/>
      <c r="AA72" s="997">
        <v>34</v>
      </c>
      <c r="AB72" s="997"/>
      <c r="AC72" s="997"/>
      <c r="AD72" s="997"/>
      <c r="AE72" s="997"/>
      <c r="AF72" s="997">
        <v>34</v>
      </c>
      <c r="AG72" s="997"/>
      <c r="AH72" s="997"/>
      <c r="AI72" s="997"/>
      <c r="AJ72" s="997"/>
      <c r="AK72" s="997" t="s">
        <v>554</v>
      </c>
      <c r="AL72" s="997"/>
      <c r="AM72" s="997"/>
      <c r="AN72" s="997"/>
      <c r="AO72" s="997"/>
      <c r="AP72" s="997" t="s">
        <v>555</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286558</v>
      </c>
      <c r="R73" s="997"/>
      <c r="S73" s="997"/>
      <c r="T73" s="997"/>
      <c r="U73" s="997"/>
      <c r="V73" s="997">
        <v>273159</v>
      </c>
      <c r="W73" s="997"/>
      <c r="X73" s="997"/>
      <c r="Y73" s="997"/>
      <c r="Z73" s="997"/>
      <c r="AA73" s="997">
        <v>13399</v>
      </c>
      <c r="AB73" s="997"/>
      <c r="AC73" s="997"/>
      <c r="AD73" s="997"/>
      <c r="AE73" s="997"/>
      <c r="AF73" s="997">
        <v>13399</v>
      </c>
      <c r="AG73" s="997"/>
      <c r="AH73" s="997"/>
      <c r="AI73" s="997"/>
      <c r="AJ73" s="997"/>
      <c r="AK73" s="997">
        <v>294</v>
      </c>
      <c r="AL73" s="997"/>
      <c r="AM73" s="997"/>
      <c r="AN73" s="997"/>
      <c r="AO73" s="997"/>
      <c r="AP73" s="997" t="s">
        <v>554</v>
      </c>
      <c r="AQ73" s="997"/>
      <c r="AR73" s="997"/>
      <c r="AS73" s="997"/>
      <c r="AT73" s="997"/>
      <c r="AU73" s="997" t="s">
        <v>555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18460</v>
      </c>
      <c r="AG88" s="985"/>
      <c r="AH88" s="985"/>
      <c r="AI88" s="985"/>
      <c r="AJ88" s="985"/>
      <c r="AK88" s="989"/>
      <c r="AL88" s="989"/>
      <c r="AM88" s="989"/>
      <c r="AN88" s="989"/>
      <c r="AO88" s="989"/>
      <c r="AP88" s="985">
        <v>5066</v>
      </c>
      <c r="AQ88" s="985"/>
      <c r="AR88" s="985"/>
      <c r="AS88" s="985"/>
      <c r="AT88" s="985"/>
      <c r="AU88" s="985" t="s">
        <v>556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58</v>
      </c>
      <c r="CS102" s="977"/>
      <c r="CT102" s="977"/>
      <c r="CU102" s="977"/>
      <c r="CV102" s="978"/>
      <c r="CW102" s="976" t="s">
        <v>554</v>
      </c>
      <c r="CX102" s="977"/>
      <c r="CY102" s="977"/>
      <c r="CZ102" s="977"/>
      <c r="DA102" s="978"/>
      <c r="DB102" s="976" t="s">
        <v>559</v>
      </c>
      <c r="DC102" s="977"/>
      <c r="DD102" s="977"/>
      <c r="DE102" s="977"/>
      <c r="DF102" s="978"/>
      <c r="DG102" s="976" t="s">
        <v>554</v>
      </c>
      <c r="DH102" s="977"/>
      <c r="DI102" s="977"/>
      <c r="DJ102" s="977"/>
      <c r="DK102" s="978"/>
      <c r="DL102" s="976" t="s">
        <v>554</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285</v>
      </c>
      <c r="AG109" s="918"/>
      <c r="AH109" s="918"/>
      <c r="AI109" s="918"/>
      <c r="AJ109" s="919"/>
      <c r="AK109" s="920" t="s">
        <v>284</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285</v>
      </c>
      <c r="BW109" s="918"/>
      <c r="BX109" s="918"/>
      <c r="BY109" s="918"/>
      <c r="BZ109" s="919"/>
      <c r="CA109" s="920" t="s">
        <v>284</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285</v>
      </c>
      <c r="DM109" s="918"/>
      <c r="DN109" s="918"/>
      <c r="DO109" s="918"/>
      <c r="DP109" s="919"/>
      <c r="DQ109" s="920" t="s">
        <v>284</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3642606</v>
      </c>
      <c r="AB110" s="903"/>
      <c r="AC110" s="903"/>
      <c r="AD110" s="903"/>
      <c r="AE110" s="904"/>
      <c r="AF110" s="905">
        <v>3673521</v>
      </c>
      <c r="AG110" s="903"/>
      <c r="AH110" s="903"/>
      <c r="AI110" s="903"/>
      <c r="AJ110" s="904"/>
      <c r="AK110" s="905">
        <v>4406777</v>
      </c>
      <c r="AL110" s="903"/>
      <c r="AM110" s="903"/>
      <c r="AN110" s="903"/>
      <c r="AO110" s="904"/>
      <c r="AP110" s="906">
        <v>29.9</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31426663</v>
      </c>
      <c r="BR110" s="830"/>
      <c r="BS110" s="830"/>
      <c r="BT110" s="830"/>
      <c r="BU110" s="830"/>
      <c r="BV110" s="830">
        <v>33371812</v>
      </c>
      <c r="BW110" s="830"/>
      <c r="BX110" s="830"/>
      <c r="BY110" s="830"/>
      <c r="BZ110" s="830"/>
      <c r="CA110" s="830">
        <v>31772467</v>
      </c>
      <c r="CB110" s="830"/>
      <c r="CC110" s="830"/>
      <c r="CD110" s="830"/>
      <c r="CE110" s="830"/>
      <c r="CF110" s="891">
        <v>215.9</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78480</v>
      </c>
      <c r="DH110" s="830"/>
      <c r="DI110" s="830"/>
      <c r="DJ110" s="830"/>
      <c r="DK110" s="830"/>
      <c r="DL110" s="830">
        <v>85982</v>
      </c>
      <c r="DM110" s="830"/>
      <c r="DN110" s="830"/>
      <c r="DO110" s="830"/>
      <c r="DP110" s="830"/>
      <c r="DQ110" s="830">
        <v>75324</v>
      </c>
      <c r="DR110" s="830"/>
      <c r="DS110" s="830"/>
      <c r="DT110" s="830"/>
      <c r="DU110" s="830"/>
      <c r="DV110" s="831">
        <v>0.5</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315624</v>
      </c>
      <c r="BR111" s="801"/>
      <c r="BS111" s="801"/>
      <c r="BT111" s="801"/>
      <c r="BU111" s="801"/>
      <c r="BV111" s="801">
        <v>85982</v>
      </c>
      <c r="BW111" s="801"/>
      <c r="BX111" s="801"/>
      <c r="BY111" s="801"/>
      <c r="BZ111" s="801"/>
      <c r="CA111" s="801">
        <v>75324</v>
      </c>
      <c r="CB111" s="801"/>
      <c r="CC111" s="801"/>
      <c r="CD111" s="801"/>
      <c r="CE111" s="801"/>
      <c r="CF111" s="878">
        <v>0.5</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10833704</v>
      </c>
      <c r="BR112" s="801"/>
      <c r="BS112" s="801"/>
      <c r="BT112" s="801"/>
      <c r="BU112" s="801"/>
      <c r="BV112" s="801">
        <v>10106056</v>
      </c>
      <c r="BW112" s="801"/>
      <c r="BX112" s="801"/>
      <c r="BY112" s="801"/>
      <c r="BZ112" s="801"/>
      <c r="CA112" s="801">
        <v>9626788</v>
      </c>
      <c r="CB112" s="801"/>
      <c r="CC112" s="801"/>
      <c r="CD112" s="801"/>
      <c r="CE112" s="801"/>
      <c r="CF112" s="878">
        <v>65.400000000000006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936350</v>
      </c>
      <c r="AB113" s="939"/>
      <c r="AC113" s="939"/>
      <c r="AD113" s="939"/>
      <c r="AE113" s="940"/>
      <c r="AF113" s="941">
        <v>910224</v>
      </c>
      <c r="AG113" s="939"/>
      <c r="AH113" s="939"/>
      <c r="AI113" s="939"/>
      <c r="AJ113" s="940"/>
      <c r="AK113" s="941">
        <v>873835</v>
      </c>
      <c r="AL113" s="939"/>
      <c r="AM113" s="939"/>
      <c r="AN113" s="939"/>
      <c r="AO113" s="940"/>
      <c r="AP113" s="942">
        <v>5.9</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756726</v>
      </c>
      <c r="BR113" s="801"/>
      <c r="BS113" s="801"/>
      <c r="BT113" s="801"/>
      <c r="BU113" s="801"/>
      <c r="BV113" s="801">
        <v>696626</v>
      </c>
      <c r="BW113" s="801"/>
      <c r="BX113" s="801"/>
      <c r="BY113" s="801"/>
      <c r="BZ113" s="801"/>
      <c r="CA113" s="801">
        <v>689997</v>
      </c>
      <c r="CB113" s="801"/>
      <c r="CC113" s="801"/>
      <c r="CD113" s="801"/>
      <c r="CE113" s="801"/>
      <c r="CF113" s="878">
        <v>4.7</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69447</v>
      </c>
      <c r="AB114" s="814"/>
      <c r="AC114" s="814"/>
      <c r="AD114" s="814"/>
      <c r="AE114" s="815"/>
      <c r="AF114" s="816">
        <v>95880</v>
      </c>
      <c r="AG114" s="814"/>
      <c r="AH114" s="814"/>
      <c r="AI114" s="814"/>
      <c r="AJ114" s="815"/>
      <c r="AK114" s="816">
        <v>106879</v>
      </c>
      <c r="AL114" s="814"/>
      <c r="AM114" s="814"/>
      <c r="AN114" s="814"/>
      <c r="AO114" s="815"/>
      <c r="AP114" s="784">
        <v>0.7</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4946059</v>
      </c>
      <c r="BR114" s="801"/>
      <c r="BS114" s="801"/>
      <c r="BT114" s="801"/>
      <c r="BU114" s="801"/>
      <c r="BV114" s="801">
        <v>4569078</v>
      </c>
      <c r="BW114" s="801"/>
      <c r="BX114" s="801"/>
      <c r="BY114" s="801"/>
      <c r="BZ114" s="801"/>
      <c r="CA114" s="801">
        <v>4270891</v>
      </c>
      <c r="CB114" s="801"/>
      <c r="CC114" s="801"/>
      <c r="CD114" s="801"/>
      <c r="CE114" s="801"/>
      <c r="CF114" s="878">
        <v>29</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53181</v>
      </c>
      <c r="AB115" s="939"/>
      <c r="AC115" s="939"/>
      <c r="AD115" s="939"/>
      <c r="AE115" s="940"/>
      <c r="AF115" s="941">
        <v>232490</v>
      </c>
      <c r="AG115" s="939"/>
      <c r="AH115" s="939"/>
      <c r="AI115" s="939"/>
      <c r="AJ115" s="940"/>
      <c r="AK115" s="941">
        <v>6871</v>
      </c>
      <c r="AL115" s="939"/>
      <c r="AM115" s="939"/>
      <c r="AN115" s="939"/>
      <c r="AO115" s="940"/>
      <c r="AP115" s="942">
        <v>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v>
      </c>
      <c r="AB116" s="814"/>
      <c r="AC116" s="814"/>
      <c r="AD116" s="814"/>
      <c r="AE116" s="815"/>
      <c r="AF116" s="816">
        <v>5</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4701586</v>
      </c>
      <c r="AB117" s="925"/>
      <c r="AC117" s="925"/>
      <c r="AD117" s="925"/>
      <c r="AE117" s="926"/>
      <c r="AF117" s="928">
        <v>4912120</v>
      </c>
      <c r="AG117" s="925"/>
      <c r="AH117" s="925"/>
      <c r="AI117" s="925"/>
      <c r="AJ117" s="926"/>
      <c r="AK117" s="928">
        <v>5394362</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285</v>
      </c>
      <c r="AG118" s="918"/>
      <c r="AH118" s="918"/>
      <c r="AI118" s="918"/>
      <c r="AJ118" s="919"/>
      <c r="AK118" s="920" t="s">
        <v>284</v>
      </c>
      <c r="AL118" s="918"/>
      <c r="AM118" s="918"/>
      <c r="AN118" s="918"/>
      <c r="AO118" s="919"/>
      <c r="AP118" s="921" t="s">
        <v>401</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48278776</v>
      </c>
      <c r="BR118" s="888"/>
      <c r="BS118" s="888"/>
      <c r="BT118" s="888"/>
      <c r="BU118" s="888"/>
      <c r="BV118" s="888">
        <v>48829554</v>
      </c>
      <c r="BW118" s="888"/>
      <c r="BX118" s="888"/>
      <c r="BY118" s="888"/>
      <c r="BZ118" s="888"/>
      <c r="CA118" s="888">
        <v>46435467</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5808</v>
      </c>
      <c r="AB119" s="903"/>
      <c r="AC119" s="903"/>
      <c r="AD119" s="903"/>
      <c r="AE119" s="904"/>
      <c r="AF119" s="905">
        <v>6277</v>
      </c>
      <c r="AG119" s="903"/>
      <c r="AH119" s="903"/>
      <c r="AI119" s="903"/>
      <c r="AJ119" s="904"/>
      <c r="AK119" s="905">
        <v>6614</v>
      </c>
      <c r="AL119" s="903"/>
      <c r="AM119" s="903"/>
      <c r="AN119" s="903"/>
      <c r="AO119" s="904"/>
      <c r="AP119" s="906">
        <v>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8197148</v>
      </c>
      <c r="BR119" s="830"/>
      <c r="BS119" s="830"/>
      <c r="BT119" s="830"/>
      <c r="BU119" s="830"/>
      <c r="BV119" s="830">
        <v>8760361</v>
      </c>
      <c r="BW119" s="830"/>
      <c r="BX119" s="830"/>
      <c r="BY119" s="830"/>
      <c r="BZ119" s="830"/>
      <c r="CA119" s="830">
        <v>10021002</v>
      </c>
      <c r="CB119" s="830"/>
      <c r="CC119" s="830"/>
      <c r="CD119" s="830"/>
      <c r="CE119" s="830"/>
      <c r="CF119" s="891">
        <v>68.099999999999994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237144</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37053</v>
      </c>
      <c r="BR120" s="801"/>
      <c r="BS120" s="801"/>
      <c r="BT120" s="801"/>
      <c r="BU120" s="801"/>
      <c r="BV120" s="801">
        <v>6900</v>
      </c>
      <c r="BW120" s="801"/>
      <c r="BX120" s="801"/>
      <c r="BY120" s="801"/>
      <c r="BZ120" s="801"/>
      <c r="CA120" s="801">
        <v>5283</v>
      </c>
      <c r="CB120" s="801"/>
      <c r="CC120" s="801"/>
      <c r="CD120" s="801"/>
      <c r="CE120" s="801"/>
      <c r="CF120" s="878">
        <v>0</v>
      </c>
      <c r="CG120" s="879"/>
      <c r="CH120" s="879"/>
      <c r="CI120" s="879"/>
      <c r="CJ120" s="879"/>
      <c r="CK120" s="880" t="s">
        <v>437</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8212480</v>
      </c>
      <c r="DH120" s="830"/>
      <c r="DI120" s="830"/>
      <c r="DJ120" s="830"/>
      <c r="DK120" s="830"/>
      <c r="DL120" s="830">
        <v>7644301</v>
      </c>
      <c r="DM120" s="830"/>
      <c r="DN120" s="830"/>
      <c r="DO120" s="830"/>
      <c r="DP120" s="830"/>
      <c r="DQ120" s="830">
        <v>7228786</v>
      </c>
      <c r="DR120" s="830"/>
      <c r="DS120" s="830"/>
      <c r="DT120" s="830"/>
      <c r="DU120" s="830"/>
      <c r="DV120" s="831">
        <v>49.1</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30096574</v>
      </c>
      <c r="BR121" s="888"/>
      <c r="BS121" s="888"/>
      <c r="BT121" s="888"/>
      <c r="BU121" s="888"/>
      <c r="BV121" s="888">
        <v>31391776</v>
      </c>
      <c r="BW121" s="888"/>
      <c r="BX121" s="888"/>
      <c r="BY121" s="888"/>
      <c r="BZ121" s="888"/>
      <c r="CA121" s="888">
        <v>30324767</v>
      </c>
      <c r="CB121" s="888"/>
      <c r="CC121" s="888"/>
      <c r="CD121" s="888"/>
      <c r="CE121" s="888"/>
      <c r="CF121" s="889">
        <v>206.1</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1630692</v>
      </c>
      <c r="DH121" s="801"/>
      <c r="DI121" s="801"/>
      <c r="DJ121" s="801"/>
      <c r="DK121" s="801"/>
      <c r="DL121" s="801">
        <v>1758595</v>
      </c>
      <c r="DM121" s="801"/>
      <c r="DN121" s="801"/>
      <c r="DO121" s="801"/>
      <c r="DP121" s="801"/>
      <c r="DQ121" s="801">
        <v>1767208</v>
      </c>
      <c r="DR121" s="801"/>
      <c r="DS121" s="801"/>
      <c r="DT121" s="801"/>
      <c r="DU121" s="801"/>
      <c r="DV121" s="853">
        <v>12</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38330775</v>
      </c>
      <c r="BR122" s="870"/>
      <c r="BS122" s="870"/>
      <c r="BT122" s="870"/>
      <c r="BU122" s="870"/>
      <c r="BV122" s="870">
        <v>40159037</v>
      </c>
      <c r="BW122" s="870"/>
      <c r="BX122" s="870"/>
      <c r="BY122" s="870"/>
      <c r="BZ122" s="870"/>
      <c r="CA122" s="870">
        <v>40351052</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971865</v>
      </c>
      <c r="DH122" s="801"/>
      <c r="DI122" s="801"/>
      <c r="DJ122" s="801"/>
      <c r="DK122" s="801"/>
      <c r="DL122" s="801">
        <v>691616</v>
      </c>
      <c r="DM122" s="801"/>
      <c r="DN122" s="801"/>
      <c r="DO122" s="801"/>
      <c r="DP122" s="801"/>
      <c r="DQ122" s="801">
        <v>625607</v>
      </c>
      <c r="DR122" s="801"/>
      <c r="DS122" s="801"/>
      <c r="DT122" s="801"/>
      <c r="DU122" s="801"/>
      <c r="DV122" s="853">
        <v>4.3</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66.400000000000006</v>
      </c>
      <c r="BR123" s="862"/>
      <c r="BS123" s="862"/>
      <c r="BT123" s="862"/>
      <c r="BU123" s="862"/>
      <c r="BV123" s="862">
        <v>58.6</v>
      </c>
      <c r="BW123" s="862"/>
      <c r="BX123" s="862"/>
      <c r="BY123" s="862"/>
      <c r="BZ123" s="862"/>
      <c r="CA123" s="862">
        <v>41.3</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18667</v>
      </c>
      <c r="DH123" s="814"/>
      <c r="DI123" s="814"/>
      <c r="DJ123" s="814"/>
      <c r="DK123" s="815"/>
      <c r="DL123" s="816">
        <v>11544</v>
      </c>
      <c r="DM123" s="814"/>
      <c r="DN123" s="814"/>
      <c r="DO123" s="814"/>
      <c r="DP123" s="815"/>
      <c r="DQ123" s="816">
        <v>5187</v>
      </c>
      <c r="DR123" s="814"/>
      <c r="DS123" s="814"/>
      <c r="DT123" s="814"/>
      <c r="DU123" s="815"/>
      <c r="DV123" s="784">
        <v>0</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47373</v>
      </c>
      <c r="AB127" s="814"/>
      <c r="AC127" s="814"/>
      <c r="AD127" s="814"/>
      <c r="AE127" s="815"/>
      <c r="AF127" s="816">
        <v>226213</v>
      </c>
      <c r="AG127" s="814"/>
      <c r="AH127" s="814"/>
      <c r="AI127" s="814"/>
      <c r="AJ127" s="815"/>
      <c r="AK127" s="816">
        <v>257</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12.58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443</v>
      </c>
      <c r="DM127" s="850"/>
      <c r="DN127" s="850"/>
      <c r="DO127" s="850"/>
      <c r="DP127" s="850"/>
      <c r="DQ127" s="850" t="s">
        <v>443</v>
      </c>
      <c r="DR127" s="850"/>
      <c r="DS127" s="850"/>
      <c r="DT127" s="850"/>
      <c r="DU127" s="850"/>
      <c r="DV127" s="851" t="s">
        <v>443</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12768</v>
      </c>
      <c r="AB128" s="754"/>
      <c r="AC128" s="754"/>
      <c r="AD128" s="754"/>
      <c r="AE128" s="755"/>
      <c r="AF128" s="756">
        <v>9017</v>
      </c>
      <c r="AG128" s="754"/>
      <c r="AH128" s="754"/>
      <c r="AI128" s="754"/>
      <c r="AJ128" s="755"/>
      <c r="AK128" s="756" t="s">
        <v>109</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17.579999999999998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17950687</v>
      </c>
      <c r="AB129" s="814"/>
      <c r="AC129" s="814"/>
      <c r="AD129" s="814"/>
      <c r="AE129" s="815"/>
      <c r="AF129" s="816">
        <v>17883567</v>
      </c>
      <c r="AG129" s="814"/>
      <c r="AH129" s="814"/>
      <c r="AI129" s="814"/>
      <c r="AJ129" s="815"/>
      <c r="AK129" s="816">
        <v>18321002</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11.9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2973647</v>
      </c>
      <c r="AB130" s="814"/>
      <c r="AC130" s="814"/>
      <c r="AD130" s="814"/>
      <c r="AE130" s="815"/>
      <c r="AF130" s="816">
        <v>3100348</v>
      </c>
      <c r="AG130" s="814"/>
      <c r="AH130" s="814"/>
      <c r="AI130" s="814"/>
      <c r="AJ130" s="815"/>
      <c r="AK130" s="816">
        <v>3606869</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41.3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14977040</v>
      </c>
      <c r="AB131" s="747"/>
      <c r="AC131" s="747"/>
      <c r="AD131" s="747"/>
      <c r="AE131" s="748"/>
      <c r="AF131" s="749">
        <v>14783219</v>
      </c>
      <c r="AG131" s="747"/>
      <c r="AH131" s="747"/>
      <c r="AI131" s="747"/>
      <c r="AJ131" s="748"/>
      <c r="AK131" s="749">
        <v>14714133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11.45200253</v>
      </c>
      <c r="AB132" s="770"/>
      <c r="AC132" s="770"/>
      <c r="AD132" s="770"/>
      <c r="AE132" s="771"/>
      <c r="AF132" s="772">
        <v>12.19460394</v>
      </c>
      <c r="AG132" s="770"/>
      <c r="AH132" s="770"/>
      <c r="AI132" s="770"/>
      <c r="AJ132" s="771"/>
      <c r="AK132" s="772">
        <v>12.14813676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13.1</v>
      </c>
      <c r="AB133" s="779"/>
      <c r="AC133" s="779"/>
      <c r="AD133" s="779"/>
      <c r="AE133" s="780"/>
      <c r="AF133" s="778">
        <v>12.2</v>
      </c>
      <c r="AG133" s="779"/>
      <c r="AH133" s="779"/>
      <c r="AI133" s="779"/>
      <c r="AJ133" s="780"/>
      <c r="AK133" s="778">
        <v>11.9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4754061</v>
      </c>
      <c r="L9" s="264">
        <v>78065</v>
      </c>
      <c r="M9" s="265">
        <v>72299</v>
      </c>
      <c r="N9" s="266">
        <v>8</v>
      </c>
    </row>
    <row r="10" spans="1:16" x14ac:dyDescent="0.15">
      <c r="A10" s="248"/>
      <c r="B10" s="244"/>
      <c r="C10" s="244"/>
      <c r="D10" s="244"/>
      <c r="E10" s="244"/>
      <c r="F10" s="244"/>
      <c r="G10" s="1163" t="s">
        <v>477</v>
      </c>
      <c r="H10" s="1164"/>
      <c r="I10" s="1164"/>
      <c r="J10" s="1165"/>
      <c r="K10" s="267">
        <v>45047</v>
      </c>
      <c r="L10" s="268">
        <v>740</v>
      </c>
      <c r="M10" s="269">
        <v>5259</v>
      </c>
      <c r="N10" s="270">
        <v>-85.9</v>
      </c>
    </row>
    <row r="11" spans="1:16" ht="13.5" customHeight="1" x14ac:dyDescent="0.15">
      <c r="A11" s="248"/>
      <c r="B11" s="244"/>
      <c r="C11" s="244"/>
      <c r="D11" s="244"/>
      <c r="E11" s="244"/>
      <c r="F11" s="244"/>
      <c r="G11" s="1163" t="s">
        <v>478</v>
      </c>
      <c r="H11" s="1164"/>
      <c r="I11" s="1164"/>
      <c r="J11" s="1165"/>
      <c r="K11" s="267">
        <v>721560</v>
      </c>
      <c r="L11" s="268">
        <v>11848</v>
      </c>
      <c r="M11" s="269">
        <v>5513</v>
      </c>
      <c r="N11" s="270">
        <v>114.9</v>
      </c>
    </row>
    <row r="12" spans="1:16" ht="13.5" customHeight="1" x14ac:dyDescent="0.15">
      <c r="A12" s="248"/>
      <c r="B12" s="244"/>
      <c r="C12" s="244"/>
      <c r="D12" s="244"/>
      <c r="E12" s="244"/>
      <c r="F12" s="244"/>
      <c r="G12" s="1163" t="s">
        <v>479</v>
      </c>
      <c r="H12" s="1164"/>
      <c r="I12" s="1164"/>
      <c r="J12" s="1165"/>
      <c r="K12" s="267" t="s">
        <v>480</v>
      </c>
      <c r="L12" s="268" t="s">
        <v>480</v>
      </c>
      <c r="M12" s="269">
        <v>1180</v>
      </c>
      <c r="N12" s="270" t="s">
        <v>480</v>
      </c>
    </row>
    <row r="13" spans="1:16" ht="13.5" customHeight="1" x14ac:dyDescent="0.15">
      <c r="A13" s="248"/>
      <c r="B13" s="244"/>
      <c r="C13" s="244"/>
      <c r="D13" s="244"/>
      <c r="E13" s="244"/>
      <c r="F13" s="244"/>
      <c r="G13" s="1163" t="s">
        <v>481</v>
      </c>
      <c r="H13" s="1164"/>
      <c r="I13" s="1164"/>
      <c r="J13" s="1165"/>
      <c r="K13" s="267" t="s">
        <v>480</v>
      </c>
      <c r="L13" s="268" t="s">
        <v>480</v>
      </c>
      <c r="M13" s="269">
        <v>2</v>
      </c>
      <c r="N13" s="270" t="s">
        <v>480</v>
      </c>
    </row>
    <row r="14" spans="1:16" ht="13.5" customHeight="1" x14ac:dyDescent="0.15">
      <c r="A14" s="248"/>
      <c r="B14" s="244"/>
      <c r="C14" s="244"/>
      <c r="D14" s="244"/>
      <c r="E14" s="244"/>
      <c r="F14" s="244"/>
      <c r="G14" s="1163" t="s">
        <v>482</v>
      </c>
      <c r="H14" s="1164"/>
      <c r="I14" s="1164"/>
      <c r="J14" s="1165"/>
      <c r="K14" s="267">
        <v>117168</v>
      </c>
      <c r="L14" s="268">
        <v>1924</v>
      </c>
      <c r="M14" s="269">
        <v>3170</v>
      </c>
      <c r="N14" s="270">
        <v>-39.299999999999997</v>
      </c>
    </row>
    <row r="15" spans="1:16" ht="13.5" customHeight="1" x14ac:dyDescent="0.15">
      <c r="A15" s="248"/>
      <c r="B15" s="244"/>
      <c r="C15" s="244"/>
      <c r="D15" s="244"/>
      <c r="E15" s="244"/>
      <c r="F15" s="244"/>
      <c r="G15" s="1163" t="s">
        <v>483</v>
      </c>
      <c r="H15" s="1164"/>
      <c r="I15" s="1164"/>
      <c r="J15" s="1165"/>
      <c r="K15" s="267">
        <v>29370</v>
      </c>
      <c r="L15" s="268">
        <v>482</v>
      </c>
      <c r="M15" s="269">
        <v>1822</v>
      </c>
      <c r="N15" s="270">
        <v>-73.5</v>
      </c>
    </row>
    <row r="16" spans="1:16" x14ac:dyDescent="0.15">
      <c r="A16" s="248"/>
      <c r="B16" s="244"/>
      <c r="C16" s="244"/>
      <c r="D16" s="244"/>
      <c r="E16" s="244"/>
      <c r="F16" s="244"/>
      <c r="G16" s="1166" t="s">
        <v>484</v>
      </c>
      <c r="H16" s="1167"/>
      <c r="I16" s="1167"/>
      <c r="J16" s="1168"/>
      <c r="K16" s="268">
        <v>-478243</v>
      </c>
      <c r="L16" s="268">
        <v>-7853</v>
      </c>
      <c r="M16" s="269">
        <v>-7642</v>
      </c>
      <c r="N16" s="270">
        <v>2.8</v>
      </c>
    </row>
    <row r="17" spans="1:16" x14ac:dyDescent="0.15">
      <c r="A17" s="248"/>
      <c r="B17" s="244"/>
      <c r="C17" s="244"/>
      <c r="D17" s="244"/>
      <c r="E17" s="244"/>
      <c r="F17" s="244"/>
      <c r="G17" s="1166" t="s">
        <v>168</v>
      </c>
      <c r="H17" s="1167"/>
      <c r="I17" s="1167"/>
      <c r="J17" s="1168"/>
      <c r="K17" s="268">
        <v>5188963</v>
      </c>
      <c r="L17" s="268">
        <v>85206</v>
      </c>
      <c r="M17" s="269">
        <v>81603</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7.21</v>
      </c>
      <c r="L21" s="281">
        <v>7.96</v>
      </c>
      <c r="M21" s="282">
        <v>-0.75</v>
      </c>
      <c r="N21" s="249"/>
      <c r="O21" s="283"/>
      <c r="P21" s="279"/>
    </row>
    <row r="22" spans="1:16" s="284" customFormat="1" x14ac:dyDescent="0.15">
      <c r="A22" s="279"/>
      <c r="B22" s="249"/>
      <c r="C22" s="249"/>
      <c r="D22" s="249"/>
      <c r="E22" s="249"/>
      <c r="F22" s="249"/>
      <c r="G22" s="1160" t="s">
        <v>490</v>
      </c>
      <c r="H22" s="1161"/>
      <c r="I22" s="1161"/>
      <c r="J22" s="1162"/>
      <c r="K22" s="285">
        <v>100</v>
      </c>
      <c r="L22" s="286">
        <v>98.3</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4406777</v>
      </c>
      <c r="L32" s="294">
        <v>72362</v>
      </c>
      <c r="M32" s="295">
        <v>50969</v>
      </c>
      <c r="N32" s="296">
        <v>42</v>
      </c>
    </row>
    <row r="33" spans="1:16" ht="13.5" customHeight="1" x14ac:dyDescent="0.15">
      <c r="A33" s="248"/>
      <c r="B33" s="244"/>
      <c r="C33" s="244"/>
      <c r="D33" s="244"/>
      <c r="E33" s="244"/>
      <c r="F33" s="244"/>
      <c r="G33" s="1151" t="s">
        <v>495</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496</v>
      </c>
      <c r="H34" s="1152"/>
      <c r="I34" s="1152"/>
      <c r="J34" s="1153"/>
      <c r="K34" s="294" t="s">
        <v>480</v>
      </c>
      <c r="L34" s="294" t="s">
        <v>480</v>
      </c>
      <c r="M34" s="295">
        <v>29</v>
      </c>
      <c r="N34" s="296" t="s">
        <v>480</v>
      </c>
    </row>
    <row r="35" spans="1:16" ht="27" customHeight="1" x14ac:dyDescent="0.15">
      <c r="A35" s="248"/>
      <c r="B35" s="244"/>
      <c r="C35" s="244"/>
      <c r="D35" s="244"/>
      <c r="E35" s="244"/>
      <c r="F35" s="244"/>
      <c r="G35" s="1151" t="s">
        <v>497</v>
      </c>
      <c r="H35" s="1152"/>
      <c r="I35" s="1152"/>
      <c r="J35" s="1153"/>
      <c r="K35" s="294">
        <v>873835</v>
      </c>
      <c r="L35" s="294">
        <v>14349</v>
      </c>
      <c r="M35" s="295">
        <v>14294</v>
      </c>
      <c r="N35" s="296">
        <v>0.4</v>
      </c>
    </row>
    <row r="36" spans="1:16" ht="27" customHeight="1" x14ac:dyDescent="0.15">
      <c r="A36" s="248"/>
      <c r="B36" s="244"/>
      <c r="C36" s="244"/>
      <c r="D36" s="244"/>
      <c r="E36" s="244"/>
      <c r="F36" s="244"/>
      <c r="G36" s="1151" t="s">
        <v>498</v>
      </c>
      <c r="H36" s="1152"/>
      <c r="I36" s="1152"/>
      <c r="J36" s="1153"/>
      <c r="K36" s="294">
        <v>106879</v>
      </c>
      <c r="L36" s="294">
        <v>1755</v>
      </c>
      <c r="M36" s="295">
        <v>1493</v>
      </c>
      <c r="N36" s="296">
        <v>17.5</v>
      </c>
    </row>
    <row r="37" spans="1:16" ht="13.5" customHeight="1" x14ac:dyDescent="0.15">
      <c r="A37" s="248"/>
      <c r="B37" s="244"/>
      <c r="C37" s="244"/>
      <c r="D37" s="244"/>
      <c r="E37" s="244"/>
      <c r="F37" s="244"/>
      <c r="G37" s="1151" t="s">
        <v>499</v>
      </c>
      <c r="H37" s="1152"/>
      <c r="I37" s="1152"/>
      <c r="J37" s="1153"/>
      <c r="K37" s="294">
        <v>6871</v>
      </c>
      <c r="L37" s="294">
        <v>113</v>
      </c>
      <c r="M37" s="295">
        <v>1584</v>
      </c>
      <c r="N37" s="296">
        <v>-92.9</v>
      </c>
    </row>
    <row r="38" spans="1:16" ht="27" customHeight="1" x14ac:dyDescent="0.15">
      <c r="A38" s="248"/>
      <c r="B38" s="244"/>
      <c r="C38" s="244"/>
      <c r="D38" s="244"/>
      <c r="E38" s="244"/>
      <c r="F38" s="244"/>
      <c r="G38" s="1154" t="s">
        <v>500</v>
      </c>
      <c r="H38" s="1155"/>
      <c r="I38" s="1155"/>
      <c r="J38" s="1156"/>
      <c r="K38" s="297" t="s">
        <v>480</v>
      </c>
      <c r="L38" s="297" t="s">
        <v>480</v>
      </c>
      <c r="M38" s="298">
        <v>4</v>
      </c>
      <c r="N38" s="299" t="s">
        <v>480</v>
      </c>
      <c r="O38" s="293"/>
    </row>
    <row r="39" spans="1:16" x14ac:dyDescent="0.15">
      <c r="A39" s="248"/>
      <c r="B39" s="244"/>
      <c r="C39" s="244"/>
      <c r="D39" s="244"/>
      <c r="E39" s="244"/>
      <c r="F39" s="244"/>
      <c r="G39" s="1154" t="s">
        <v>501</v>
      </c>
      <c r="H39" s="1155"/>
      <c r="I39" s="1155"/>
      <c r="J39" s="1156"/>
      <c r="K39" s="300" t="s">
        <v>480</v>
      </c>
      <c r="L39" s="300" t="s">
        <v>480</v>
      </c>
      <c r="M39" s="301">
        <v>-4432</v>
      </c>
      <c r="N39" s="302" t="s">
        <v>480</v>
      </c>
      <c r="O39" s="293"/>
    </row>
    <row r="40" spans="1:16" ht="27" customHeight="1" x14ac:dyDescent="0.15">
      <c r="A40" s="248"/>
      <c r="B40" s="244"/>
      <c r="C40" s="244"/>
      <c r="D40" s="244"/>
      <c r="E40" s="244"/>
      <c r="F40" s="244"/>
      <c r="G40" s="1151" t="s">
        <v>502</v>
      </c>
      <c r="H40" s="1152"/>
      <c r="I40" s="1152"/>
      <c r="J40" s="1153"/>
      <c r="K40" s="300">
        <v>-3606869</v>
      </c>
      <c r="L40" s="300">
        <v>-59227</v>
      </c>
      <c r="M40" s="301">
        <v>-44638</v>
      </c>
      <c r="N40" s="302">
        <v>32.700000000000003</v>
      </c>
      <c r="O40" s="293"/>
    </row>
    <row r="41" spans="1:16" x14ac:dyDescent="0.15">
      <c r="A41" s="248"/>
      <c r="B41" s="244"/>
      <c r="C41" s="244"/>
      <c r="D41" s="244"/>
      <c r="E41" s="244"/>
      <c r="F41" s="244"/>
      <c r="G41" s="1157" t="s">
        <v>279</v>
      </c>
      <c r="H41" s="1158"/>
      <c r="I41" s="1158"/>
      <c r="J41" s="1159"/>
      <c r="K41" s="294">
        <v>1787493</v>
      </c>
      <c r="L41" s="300">
        <v>29352</v>
      </c>
      <c r="M41" s="301">
        <v>19303</v>
      </c>
      <c r="N41" s="302">
        <v>52.1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2608259</v>
      </c>
      <c r="J51" s="320">
        <v>41841</v>
      </c>
      <c r="K51" s="321">
        <v>-40.1</v>
      </c>
      <c r="L51" s="322">
        <v>47569</v>
      </c>
      <c r="M51" s="323">
        <v>-23.1</v>
      </c>
      <c r="N51" s="324">
        <v>-17</v>
      </c>
    </row>
    <row r="52" spans="1:14" x14ac:dyDescent="0.15">
      <c r="A52" s="248"/>
      <c r="B52" s="244"/>
      <c r="C52" s="244"/>
      <c r="D52" s="244"/>
      <c r="E52" s="244"/>
      <c r="F52" s="244"/>
      <c r="G52" s="325"/>
      <c r="H52" s="326" t="s">
        <v>513</v>
      </c>
      <c r="I52" s="327">
        <v>1030083</v>
      </c>
      <c r="J52" s="328">
        <v>16524</v>
      </c>
      <c r="K52" s="329">
        <v>-44.6</v>
      </c>
      <c r="L52" s="330">
        <v>26255</v>
      </c>
      <c r="M52" s="331">
        <v>-18.399999999999999</v>
      </c>
      <c r="N52" s="332">
        <v>-26.2</v>
      </c>
    </row>
    <row r="53" spans="1:14" x14ac:dyDescent="0.15">
      <c r="A53" s="248"/>
      <c r="B53" s="244"/>
      <c r="C53" s="244"/>
      <c r="D53" s="244"/>
      <c r="E53" s="244"/>
      <c r="F53" s="244"/>
      <c r="G53" s="310" t="s">
        <v>514</v>
      </c>
      <c r="H53" s="311"/>
      <c r="I53" s="319">
        <v>3828890</v>
      </c>
      <c r="J53" s="320">
        <v>61674</v>
      </c>
      <c r="K53" s="321">
        <v>47.4</v>
      </c>
      <c r="L53" s="322">
        <v>50880</v>
      </c>
      <c r="M53" s="323">
        <v>7</v>
      </c>
      <c r="N53" s="324">
        <v>40.4</v>
      </c>
    </row>
    <row r="54" spans="1:14" x14ac:dyDescent="0.15">
      <c r="A54" s="248"/>
      <c r="B54" s="244"/>
      <c r="C54" s="244"/>
      <c r="D54" s="244"/>
      <c r="E54" s="244"/>
      <c r="F54" s="244"/>
      <c r="G54" s="325"/>
      <c r="H54" s="326" t="s">
        <v>513</v>
      </c>
      <c r="I54" s="327">
        <v>953321</v>
      </c>
      <c r="J54" s="328">
        <v>15356</v>
      </c>
      <c r="K54" s="329">
        <v>-7.1</v>
      </c>
      <c r="L54" s="330">
        <v>26879</v>
      </c>
      <c r="M54" s="331">
        <v>2.4</v>
      </c>
      <c r="N54" s="332">
        <v>-9.5</v>
      </c>
    </row>
    <row r="55" spans="1:14" x14ac:dyDescent="0.15">
      <c r="A55" s="248"/>
      <c r="B55" s="244"/>
      <c r="C55" s="244"/>
      <c r="D55" s="244"/>
      <c r="E55" s="244"/>
      <c r="F55" s="244"/>
      <c r="G55" s="310" t="s">
        <v>515</v>
      </c>
      <c r="H55" s="311"/>
      <c r="I55" s="319">
        <v>4610831</v>
      </c>
      <c r="J55" s="320">
        <v>74408</v>
      </c>
      <c r="K55" s="321">
        <v>20.6</v>
      </c>
      <c r="L55" s="322">
        <v>63956</v>
      </c>
      <c r="M55" s="323">
        <v>25.7</v>
      </c>
      <c r="N55" s="324">
        <v>-5.0999999999999996</v>
      </c>
    </row>
    <row r="56" spans="1:14" x14ac:dyDescent="0.15">
      <c r="A56" s="248"/>
      <c r="B56" s="244"/>
      <c r="C56" s="244"/>
      <c r="D56" s="244"/>
      <c r="E56" s="244"/>
      <c r="F56" s="244"/>
      <c r="G56" s="325"/>
      <c r="H56" s="326" t="s">
        <v>513</v>
      </c>
      <c r="I56" s="327">
        <v>794112</v>
      </c>
      <c r="J56" s="328">
        <v>12815</v>
      </c>
      <c r="K56" s="329">
        <v>-16.5</v>
      </c>
      <c r="L56" s="330">
        <v>29239</v>
      </c>
      <c r="M56" s="331">
        <v>8.8000000000000007</v>
      </c>
      <c r="N56" s="332">
        <v>-25.3</v>
      </c>
    </row>
    <row r="57" spans="1:14" x14ac:dyDescent="0.15">
      <c r="A57" s="248"/>
      <c r="B57" s="244"/>
      <c r="C57" s="244"/>
      <c r="D57" s="244"/>
      <c r="E57" s="244"/>
      <c r="F57" s="244"/>
      <c r="G57" s="310" t="s">
        <v>516</v>
      </c>
      <c r="H57" s="311"/>
      <c r="I57" s="319">
        <v>3304887</v>
      </c>
      <c r="J57" s="320">
        <v>53780</v>
      </c>
      <c r="K57" s="321">
        <v>-27.7</v>
      </c>
      <c r="L57" s="322">
        <v>66255</v>
      </c>
      <c r="M57" s="323">
        <v>3.6</v>
      </c>
      <c r="N57" s="324">
        <v>-31.3</v>
      </c>
    </row>
    <row r="58" spans="1:14" x14ac:dyDescent="0.15">
      <c r="A58" s="248"/>
      <c r="B58" s="244"/>
      <c r="C58" s="244"/>
      <c r="D58" s="244"/>
      <c r="E58" s="244"/>
      <c r="F58" s="244"/>
      <c r="G58" s="325"/>
      <c r="H58" s="326" t="s">
        <v>513</v>
      </c>
      <c r="I58" s="327">
        <v>1127302</v>
      </c>
      <c r="J58" s="328">
        <v>18344</v>
      </c>
      <c r="K58" s="329">
        <v>43.1</v>
      </c>
      <c r="L58" s="330">
        <v>31822</v>
      </c>
      <c r="M58" s="331">
        <v>8.8000000000000007</v>
      </c>
      <c r="N58" s="332">
        <v>34.299999999999997</v>
      </c>
    </row>
    <row r="59" spans="1:14" x14ac:dyDescent="0.15">
      <c r="A59" s="248"/>
      <c r="B59" s="244"/>
      <c r="C59" s="244"/>
      <c r="D59" s="244"/>
      <c r="E59" s="244"/>
      <c r="F59" s="244"/>
      <c r="G59" s="310" t="s">
        <v>517</v>
      </c>
      <c r="H59" s="311"/>
      <c r="I59" s="319">
        <v>3000750</v>
      </c>
      <c r="J59" s="320">
        <v>49274</v>
      </c>
      <c r="K59" s="321">
        <v>-8.4</v>
      </c>
      <c r="L59" s="322">
        <v>92247</v>
      </c>
      <c r="M59" s="323">
        <v>39.200000000000003</v>
      </c>
      <c r="N59" s="324">
        <v>-47.6</v>
      </c>
    </row>
    <row r="60" spans="1:14" x14ac:dyDescent="0.15">
      <c r="A60" s="248"/>
      <c r="B60" s="244"/>
      <c r="C60" s="244"/>
      <c r="D60" s="244"/>
      <c r="E60" s="244"/>
      <c r="F60" s="244"/>
      <c r="G60" s="325"/>
      <c r="H60" s="326" t="s">
        <v>513</v>
      </c>
      <c r="I60" s="333">
        <v>311966</v>
      </c>
      <c r="J60" s="328">
        <v>5123</v>
      </c>
      <c r="K60" s="329">
        <v>-72.099999999999994</v>
      </c>
      <c r="L60" s="330">
        <v>37204</v>
      </c>
      <c r="M60" s="331">
        <v>16.899999999999999</v>
      </c>
      <c r="N60" s="332">
        <v>-89</v>
      </c>
    </row>
    <row r="61" spans="1:14" x14ac:dyDescent="0.15">
      <c r="A61" s="248"/>
      <c r="B61" s="244"/>
      <c r="C61" s="244"/>
      <c r="D61" s="244"/>
      <c r="E61" s="244"/>
      <c r="F61" s="244"/>
      <c r="G61" s="310" t="s">
        <v>518</v>
      </c>
      <c r="H61" s="334"/>
      <c r="I61" s="335">
        <v>3470723</v>
      </c>
      <c r="J61" s="336">
        <v>56195</v>
      </c>
      <c r="K61" s="337">
        <v>-1.6</v>
      </c>
      <c r="L61" s="338">
        <v>64181</v>
      </c>
      <c r="M61" s="339">
        <v>10.5</v>
      </c>
      <c r="N61" s="324">
        <v>-12.1</v>
      </c>
    </row>
    <row r="62" spans="1:14" x14ac:dyDescent="0.15">
      <c r="A62" s="248"/>
      <c r="B62" s="244"/>
      <c r="C62" s="244"/>
      <c r="D62" s="244"/>
      <c r="E62" s="244"/>
      <c r="F62" s="244"/>
      <c r="G62" s="325"/>
      <c r="H62" s="326" t="s">
        <v>513</v>
      </c>
      <c r="I62" s="327">
        <v>843357</v>
      </c>
      <c r="J62" s="328">
        <v>13632</v>
      </c>
      <c r="K62" s="329">
        <v>-19.399999999999999</v>
      </c>
      <c r="L62" s="330">
        <v>30280</v>
      </c>
      <c r="M62" s="331">
        <v>3.7</v>
      </c>
      <c r="N62" s="332">
        <v>-23.1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23.96</v>
      </c>
      <c r="G47" s="12">
        <v>29.65</v>
      </c>
      <c r="H47" s="12">
        <v>38.11</v>
      </c>
      <c r="I47" s="12">
        <v>36.35</v>
      </c>
      <c r="J47" s="13">
        <v>43.03</v>
      </c>
    </row>
    <row r="48" spans="2:10" ht="57.75" customHeight="1" x14ac:dyDescent="0.15">
      <c r="B48" s="14"/>
      <c r="C48" s="1171" t="s">
        <v>4</v>
      </c>
      <c r="D48" s="1171"/>
      <c r="E48" s="1172"/>
      <c r="F48" s="15">
        <v>5.44</v>
      </c>
      <c r="G48" s="16">
        <v>5.51</v>
      </c>
      <c r="H48" s="16">
        <v>5.66</v>
      </c>
      <c r="I48" s="16">
        <v>7.56</v>
      </c>
      <c r="J48" s="17">
        <v>7.98</v>
      </c>
    </row>
    <row r="49" spans="2:10" ht="57.75" customHeight="1" thickBot="1" x14ac:dyDescent="0.2">
      <c r="B49" s="18"/>
      <c r="C49" s="1173" t="s">
        <v>5</v>
      </c>
      <c r="D49" s="1173"/>
      <c r="E49" s="1174"/>
      <c r="F49" s="19">
        <v>4.41</v>
      </c>
      <c r="G49" s="20">
        <v>2.78</v>
      </c>
      <c r="H49" s="20">
        <v>5.89</v>
      </c>
      <c r="I49" s="20" t="s">
        <v>525</v>
      </c>
      <c r="J49" s="21">
        <v>4.47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共有　汎用ユーザー</cp:lastModifiedBy>
  <cp:lastPrinted>2017-05-10T11:17:21Z</cp:lastPrinted>
  <dcterms:created xsi:type="dcterms:W3CDTF">2017-02-15T23:01:00Z</dcterms:created>
  <dcterms:modified xsi:type="dcterms:W3CDTF">2017-05-25T08:02:19Z</dcterms:modified>
  <cp:category/>
</cp:coreProperties>
</file>