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BE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calcChain>
</file>

<file path=xl/sharedStrings.xml><?xml version="1.0" encoding="utf-8"?>
<sst xmlns="http://schemas.openxmlformats.org/spreadsheetml/2006/main" count="998" uniqueCount="550">
  <si>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</si>
  <si>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</si>
  <si>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</si>
  <si>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</si>
  <si>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</si>
  <si>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</si>
  <si>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</si>
  <si>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</si>
  <si>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</si>
  <si>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</si>
  <si>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</si>
  <si>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</si>
  <si>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</si>
  <si>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</si>
  <si>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</si>
  <si>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</si>
  <si>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</si>
  <si>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</si>
  <si>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</si>
  <si>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</si>
  <si>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</si>
  <si>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</si>
  <si>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</si>
  <si>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</si>
  <si>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</si>
  <si>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</si>
  <si>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</si>
  <si>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</si>
  <si>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</si>
  <si>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</si>
  <si>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</si>
  <si>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</si>
  <si>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</si>
  <si>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</si>
  <si>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</si>
  <si>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</si>
  <si>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</si>
  <si>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</si>
  <si>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</si>
  <si>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</si>
  <si>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</si>
  <si>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</si>
  <si>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</si>
  <si>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</si>
  <si>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</si>
  <si>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</si>
  <si>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</si>
  <si>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</si>
  <si>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</si>
  <si>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</si>
  <si>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</si>
  <si>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</si>
  <si>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</si>
  <si>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</si>
  <si>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</si>
  <si>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</si>
  <si>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</si>
  <si>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</si>
  <si>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</si>
  <si>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</si>
  <si>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</si>
  <si>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</si>
  <si>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</si>
  <si>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</si>
  <si>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</si>
  <si>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</si>
  <si>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</si>
  <si>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</si>
  <si>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</si>
  <si>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</si>
  <si>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</si>
  <si>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</si>
  <si>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</si>
  <si>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</si>
  <si>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</si>
  <si>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</si>
  <si>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</si>
  <si>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</si>
  <si>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</si>
  <si>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</si>
  <si>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</si>
  <si>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</si>
  <si>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</si>
  <si>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</si>
  <si>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</si>
  <si>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</si>
  <si>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</si>
  <si>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</si>
  <si>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</si>
  <si>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</si>
  <si>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</si>
  <si>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</si>
  <si>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</si>
  <si>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</si>
  <si>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</si>
  <si>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</si>
  <si>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</si>
  <si>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</si>
  <si>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</si>
  <si>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</si>
  <si>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</si>
  <si>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</si>
  <si>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</si>
  <si>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</si>
  <si>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</si>
  <si>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</si>
  <si>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</si>
  <si>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</si>
  <si>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</si>
  <si>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</si>
  <si>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</si>
  <si>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</si>
  <si>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</si>
  <si>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</si>
  <si>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</si>
  <si>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</si>
  <si>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</si>
  <si>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</si>
  <si>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</si>
  <si>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</si>
  <si>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</si>
  <si>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</si>
  <si>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</si>
  <si>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</si>
  <si>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</si>
  <si>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</si>
  <si>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</si>
  <si>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</si>
  <si>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</si>
  <si>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</si>
  <si>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</si>
  <si>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</si>
  <si>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</si>
  <si>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</si>
  <si>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</si>
  <si>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</si>
  <si>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</si>
  <si>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</si>
  <si>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</si>
  <si>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</si>
  <si>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</si>
  <si>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</si>
  <si>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</si>
  <si>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</si>
  <si>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</si>
  <si>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</si>
  <si>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</si>
  <si>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</si>
  <si>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</si>
  <si>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</si>
  <si>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</si>
  <si>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</si>
  <si>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</si>
  <si>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</si>
  <si>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</si>
  <si>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</si>
  <si>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</si>
  <si>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</si>
  <si>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</si>
  <si>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</si>
  <si>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</si>
  <si>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</si>
  <si>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</si>
  <si>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</si>
  <si>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</si>
  <si>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</si>
  <si>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</si>
  <si>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</si>
  <si>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</si>
  <si>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</si>
  <si>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</si>
  <si>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</si>
  <si>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</si>
  <si>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</si>
  <si>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</si>
  <si>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</si>
  <si>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</si>
  <si>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</si>
  <si>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</si>
  <si>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</si>
  <si>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</si>
  <si>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</si>
  <si>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</si>
  <si>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</si>
  <si>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</si>
  <si>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</si>
  <si>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</si>
  <si>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</si>
  <si>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</si>
  <si>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</si>
  <si>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</si>
  <si>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</si>
  <si>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</si>
  <si>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</si>
  <si>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</si>
  <si>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熊本県宇城市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</si>
  <si>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</si>
  <si>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</si>
  <si>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</si>
  <si>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</si>
  <si>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</si>
  <si>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</si>
  <si>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</si>
  <si>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</si>
  <si>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</si>
  <si>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</si>
  <si>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</si>
  <si>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</si>
  <si>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</si>
  <si>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</si>
  <si>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</si>
  <si>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</si>
  <si>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</si>
  <si>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</si>
  <si>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</si>
  <si>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</si>
  <si>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</si>
  <si>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</si>
  <si>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</si>
  <si>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</si>
  <si>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</si>
  <si>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</si>
  <si>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</si>
  <si>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</si>
  <si>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</si>
  <si>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</si>
  <si>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</si>
  <si>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</si>
  <si>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</si>
  <si>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</si>
  <si>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</si>
  <si>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</si>
  <si>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</si>
  <si>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</si>
  <si>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</si>
  <si>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</si>
  <si>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</si>
  <si>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</si>
  <si>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</si>
  <si>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</si>
  <si>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</si>
  <si>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</si>
  <si>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</si>
  <si>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</si>
  <si>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</si>
  <si>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</si>
  <si>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</si>
  <si>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</si>
  <si>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</si>
  <si>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</si>
  <si>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</si>
  <si>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</si>
  <si>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</si>
  <si>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</si>
  <si>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</si>
  <si>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</si>
  <si>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</si>
  <si>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</si>
  <si>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</si>
  <si>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</si>
  <si>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</si>
  <si>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</si>
  <si>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</si>
  <si>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</si>
  <si>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</si>
  <si>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</si>
  <si>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</si>
  <si>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</si>
  <si>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</si>
  <si>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</si>
  <si>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</si>
  <si>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</si>
  <si>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</si>
  <si>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</si>
  <si>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</si>
  <si>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</si>
  <si>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</si>
  <si>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</si>
  <si>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</si>
  <si>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</si>
  <si>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</si>
  <si>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</si>
  <si>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</si>
  <si>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</si>
  <si>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</si>
  <si>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</si>
  <si>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</si>
  <si>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</si>
  <si>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</si>
  <si>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</si>
  <si>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</si>
  <si>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</si>
  <si>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</si>
  <si>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</si>
  <si>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</si>
  <si>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</si>
  <si>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</si>
  <si>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</si>
  <si>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</si>
  <si>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</si>
  <si>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</si>
  <si>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</si>
  <si>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</si>
  <si>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</si>
  <si>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</si>
  <si>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</si>
  <si>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</si>
  <si>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</si>
  <si>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</si>
  <si>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</si>
  <si>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</si>
  <si>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</si>
  <si>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</si>
  <si>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</si>
  <si>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</si>
  <si>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</si>
  <si>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</si>
  <si>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</si>
  <si>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</si>
  <si>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</si>
  <si>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</si>
  <si>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</si>
  <si>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</si>
  <si>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</si>
  <si>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</si>
  <si>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</si>
  <si>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</si>
  <si>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</si>
  <si>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</si>
  <si>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</si>
  <si>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</si>
  <si>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</si>
  <si>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</si>
  <si>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</si>
  <si>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</si>
  <si>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</si>
  <si>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</si>
  <si>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</si>
  <si>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</si>
  <si>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</si>
  <si>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</si>
  <si>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</si>
  <si>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熊本県宇城市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</si>
  <si>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</si>
  <si>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</si>
  <si>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</si>
  <si>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</si>
  <si>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</si>
  <si>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</si>
  <si>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</si>
  <si>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</si>
  <si>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</si>
  <si>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</si>
  <si>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</si>
  <si>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</si>
  <si>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</si>
  <si>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</si>
  <si>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</si>
  <si>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</si>
  <si>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</si>
  <si>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</si>
  <si>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</si>
  <si>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</si>
  <si>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</si>
  <si>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</si>
  <si>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</si>
  <si>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</si>
  <si>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</si>
  <si>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</si>
  <si>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</si>
  <si>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</si>
  <si>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</si>
  <si>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</si>
  <si>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</si>
  <si>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</si>
  <si>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</si>
  <si>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</si>
  <si>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</si>
  <si>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</si>
  <si>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</si>
  <si>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</si>
  <si>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</si>
  <si>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</si>
  <si>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国民健康保険宇城市民病院事業会計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</si>
  <si>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</si>
  <si>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</si>
  <si>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</si>
  <si>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</si>
  <si>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</si>
  <si>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</si>
  <si>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</si>
  <si>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</si>
  <si>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</si>
  <si>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</si>
  <si>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</si>
  <si>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</si>
  <si>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</si>
  <si>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</si>
  <si>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</si>
  <si>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</si>
  <si>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</si>
  <si>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</si>
  <si>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</si>
  <si>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</si>
  <si>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</si>
  <si>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</si>
  <si>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</si>
  <si>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</si>
  <si>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</si>
  <si>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</si>
  <si>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</si>
  <si>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</si>
  <si>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</si>
  <si>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</si>
  <si>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</si>
  <si>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</si>
  <si>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</si>
  <si>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</si>
  <si>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</si>
  <si>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</si>
  <si>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</si>
  <si>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</si>
  <si>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</si>
  <si>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</si>
  <si>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</si>
  <si>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</si>
  <si>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</si>
  <si>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</si>
  <si>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</si>
  <si>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</si>
  <si>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</si>
  <si>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</si>
  <si>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</si>
  <si>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</si>
  <si>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</si>
  <si>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</si>
  <si>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</si>
  <si>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</si>
  <si>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</si>
  <si>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</si>
  <si>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</si>
  <si>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</si>
  <si>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</si>
  <si>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</si>
  <si>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</si>
  <si>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</si>
  <si>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</si>
  <si>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</si>
  <si>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</si>
  <si>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</si>
  <si>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</si>
  <si>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</si>
  <si>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</si>
  <si>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</si>
  <si>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</si>
  <si>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</si>
  <si>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</si>
  <si>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</si>
  <si>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</si>
  <si>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</si>
  <si>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</si>
  <si>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</si>
  <si>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</si>
  <si>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</si>
  <si>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</si>
  <si>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</si>
  <si>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</si>
  <si>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</si>
  <si>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</si>
  <si>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</si>
  <si>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</si>
  <si>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</si>
  <si>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</si>
  <si>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</si>
  <si>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</si>
  <si>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</si>
  <si>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</si>
  <si>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</si>
  <si>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</si>
  <si>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</si>
  <si>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</si>
  <si>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</si>
  <si>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</si>
  <si>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</si>
  <si>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</si>
  <si>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</si>
  <si>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</si>
  <si>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</si>
  <si>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</si>
  <si>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</si>
  <si>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</si>
  <si>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</si>
  <si>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</si>
  <si>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</si>
  <si>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</si>
  <si>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</si>
  <si>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</si>
  <si>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</si>
  <si>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</si>
  <si>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</si>
  <si>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</si>
  <si>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</si>
  <si>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</si>
  <si>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</si>
  <si>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</si>
  <si>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</si>
  <si>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</si>
  <si>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</si>
  <si>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</si>
  <si>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</si>
  <si>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</si>
  <si>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</si>
  <si>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</si>
  <si>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</si>
  <si>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</si>
  <si>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</si>
  <si>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</si>
  <si>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</si>
  <si>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</si>
  <si>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</si>
  <si>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下水道事業会計</t>
  </si>
  <si>
    <t>水道事業会計</t>
  </si>
  <si>
    <t>国民健康保険宇城市民病院事業会計</t>
  </si>
  <si>
    <t>介護保険特別会計</t>
  </si>
  <si>
    <t>国民健康保険特別会計</t>
  </si>
  <si>
    <t>簡易水道事業特別会計</t>
  </si>
  <si>
    <t>後期高齢者医療特別会計</t>
  </si>
  <si>
    <t>その他会計（赤字）</t>
  </si>
  <si>
    <t>その他会計（黒字）</t>
  </si>
  <si>
    <t>-</t>
    <phoneticPr fontId="2"/>
  </si>
  <si>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</si>
  <si>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</si>
  <si>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</si>
  <si>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</si>
  <si>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上天草・宇城水道企業団</t>
    <rPh sb="0" eb="3">
      <t>カミアマクサ</t>
    </rPh>
    <rPh sb="4" eb="6">
      <t>ウキ</t>
    </rPh>
    <rPh sb="6" eb="8">
      <t>スイドウ</t>
    </rPh>
    <rPh sb="8" eb="10">
      <t>キギョウ</t>
    </rPh>
    <rPh sb="10" eb="11">
      <t>ダン</t>
    </rPh>
    <phoneticPr fontId="2"/>
  </si>
  <si>
    <t>宇城広域連合（一般会計）</t>
    <rPh sb="0" eb="2">
      <t>ウキ</t>
    </rPh>
    <rPh sb="2" eb="4">
      <t>コウイキ</t>
    </rPh>
    <rPh sb="4" eb="6">
      <t>レンゴウ</t>
    </rPh>
    <rPh sb="7" eb="9">
      <t>イッパン</t>
    </rPh>
    <rPh sb="9" eb="11">
      <t>カイケイ</t>
    </rPh>
    <phoneticPr fontId="2"/>
  </si>
  <si>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</si>
  <si>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</si>
  <si>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</si>
  <si>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</si>
  <si>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</si>
  <si>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</si>
  <si>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</si>
  <si>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宇城市土地開発公社</t>
    <rPh sb="0" eb="3">
      <t>ウキシ</t>
    </rPh>
    <rPh sb="3" eb="5">
      <t>トチ</t>
    </rPh>
    <rPh sb="5" eb="7">
      <t>カイハツ</t>
    </rPh>
    <rPh sb="7" eb="9">
      <t>コウシャ</t>
    </rPh>
    <phoneticPr fontId="2"/>
  </si>
  <si>
    <t>三角振興株式会社</t>
    <rPh sb="0" eb="2">
      <t>ミスミ</t>
    </rPh>
    <rPh sb="2" eb="4">
      <t>シンコウ</t>
    </rPh>
    <rPh sb="4" eb="6">
      <t>カブシキ</t>
    </rPh>
    <rPh sb="6" eb="8">
      <t>ガイシャ</t>
    </rPh>
    <phoneticPr fontId="2"/>
  </si>
  <si>
    <t>不知火温泉有限会社</t>
    <rPh sb="0" eb="3">
      <t>シラヌイ</t>
    </rPh>
    <rPh sb="3" eb="5">
      <t>オンセン</t>
    </rPh>
    <rPh sb="5" eb="9">
      <t>ユウゲンガイシャ</t>
    </rPh>
    <phoneticPr fontId="2"/>
  </si>
  <si>
    <t>有限会社アグリパーク豊野</t>
    <rPh sb="0" eb="4">
      <t>ユウゲンガイシャ</t>
    </rPh>
    <rPh sb="10" eb="12">
      <t>トヨノ</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</si>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</sst>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67488</c:v>
                </c:pt>
                <c:pt idx="1">
                  <c:v>69889</c:v>
                </c:pt>
                <c:pt idx="2">
                  <c:v>41841</c:v>
                </c:pt>
                <c:pt idx="3">
                  <c:v>61674</c:v>
                </c:pt>
                <c:pt idx="4">
                  <c:v>74408</c:v>
                </c:pt>
              </c:numCache>
            </c:numRef>
          </c:val>
          <c:smooth val="0"/>
        </c:ser>
        <c:dLbls>
          <c:showLegendKey val="0"/>
          <c:showVal val="0"/>
          <c:showCatName val="0"/>
          <c:showSerName val="0"/>
          <c:showPercent val="0"/>
          <c:showBubbleSize val="0"/>
        </c:dLbls>
        <c:marker val="1"/>
        <c:smooth val="0"/>
        <c:axId val="183869824"/>
        <c:axId val="183871744"/>
      </c:lineChart>
      <c:catAx>
        <c:axId val="183869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71744"/>
        <c:crosses val="autoZero"/>
        <c:auto val="1"/>
        <c:lblAlgn val="ctr"/>
        <c:lblOffset val="100"/>
        <c:tickLblSkip val="1"/>
        <c:tickMarkSkip val="1"/>
        <c:noMultiLvlLbl val="0"/>
      </c:catAx>
      <c:valAx>
        <c:axId val="1838717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386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4.37</c:v>
                </c:pt>
                <c:pt idx="1">
                  <c:v>5.07</c:v>
                </c:pt>
                <c:pt idx="2">
                  <c:v>5.44</c:v>
                </c:pt>
                <c:pt idx="3">
                  <c:v>5.51</c:v>
                </c:pt>
                <c:pt idx="4">
                  <c:v>5.66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11.11</c:v>
                </c:pt>
                <c:pt idx="1">
                  <c:v>17.78</c:v>
                </c:pt>
                <c:pt idx="2">
                  <c:v>23.96</c:v>
                </c:pt>
                <c:pt idx="3">
                  <c:v>29.65</c:v>
                </c:pt>
                <c:pt idx="4">
                  <c:v>38.11</c:v>
                </c:pt>
              </c:numCache>
            </c:numRef>
          </c:val>
        </c:ser>
        <c:dLbls>
          <c:showLegendKey val="0"/>
          <c:showVal val="0"/>
          <c:showCatName val="0"/>
          <c:showSerName val="0"/>
          <c:showPercent val="0"/>
          <c:showBubbleSize val="0"/>
        </c:dLbls>
        <c:gapWidth val="250"/>
        <c:overlap val="100"/>
        <c:axId val="188251136"/>
        <c:axId val="18835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1.55</c:v>
                </c:pt>
                <c:pt idx="1">
                  <c:v>5.72</c:v>
                </c:pt>
                <c:pt idx="2">
                  <c:v>4.41</c:v>
                </c:pt>
                <c:pt idx="3">
                  <c:v>2.78</c:v>
                </c:pt>
                <c:pt idx="4">
                  <c:v>5.89</c:v>
                </c:pt>
              </c:numCache>
            </c:numRef>
          </c:val>
          <c:smooth val="0"/>
        </c:ser>
        <c:dLbls>
          <c:showLegendKey val="0"/>
          <c:showVal val="0"/>
          <c:showCatName val="0"/>
          <c:showSerName val="0"/>
          <c:showPercent val="0"/>
          <c:showBubbleSize val="0"/>
        </c:dLbls>
        <c:marker val="1"/>
        <c:smooth val="0"/>
        <c:axId val="188251136"/>
        <c:axId val="188355712"/>
      </c:lineChart>
      <c:catAx>
        <c:axId val="18825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355712"/>
        <c:crosses val="autoZero"/>
        <c:auto val="1"/>
        <c:lblAlgn val="ctr"/>
        <c:lblOffset val="100"/>
        <c:tickLblSkip val="1"/>
        <c:tickMarkSkip val="1"/>
        <c:noMultiLvlLbl val="0"/>
      </c:catAx>
      <c:valAx>
        <c:axId val="18835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25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0.04</c:v>
                </c:pt>
                <c:pt idx="4">
                  <c:v>#N/A</c:v>
                </c:pt>
                <c:pt idx="5">
                  <c:v>0.05</c:v>
                </c:pt>
                <c:pt idx="6">
                  <c:v>#N/A</c:v>
                </c:pt>
                <c:pt idx="7">
                  <c:v>7.0000000000000007E-2</c:v>
                </c:pt>
                <c:pt idx="8">
                  <c:v>#N/A</c:v>
                </c:pt>
                <c:pt idx="9">
                  <c:v>0.09</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1.41</c:v>
                </c:pt>
                <c:pt idx="2">
                  <c:v>#N/A</c:v>
                </c:pt>
                <c:pt idx="3">
                  <c:v>1.03</c:v>
                </c:pt>
                <c:pt idx="4">
                  <c:v>#N/A</c:v>
                </c:pt>
                <c:pt idx="5">
                  <c:v>1.99</c:v>
                </c:pt>
                <c:pt idx="6">
                  <c:v>#N/A</c:v>
                </c:pt>
                <c:pt idx="7">
                  <c:v>0.21</c:v>
                </c:pt>
                <c:pt idx="8">
                  <c:v>#N/A</c:v>
                </c:pt>
                <c:pt idx="9">
                  <c:v>0.51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0.37</c:v>
                </c:pt>
                <c:pt idx="4">
                  <c:v>#N/A</c:v>
                </c:pt>
                <c:pt idx="5">
                  <c:v>0.14000000000000001</c:v>
                </c:pt>
                <c:pt idx="6">
                  <c:v>#N/A</c:v>
                </c:pt>
                <c:pt idx="7">
                  <c:v>0.57999999999999996</c:v>
                </c:pt>
                <c:pt idx="8">
                  <c:v>#N/A</c:v>
                </c:pt>
                <c:pt idx="9">
                  <c:v>0.71</c:v>
                </c:pt>
              </c:numCache>
            </c:numRef>
          </c:val>
        </c:ser>
        <c:ser>
          <c:idx val="6"/>
          <c:order val="6"/>
          <c:tx>
            <c:strRef>
              <c:f>データシート!$A$33</c:f>
              <c:strCache>
                <c:ptCount val="1"/>
                <c:pt idx="0">
                  <c:v>国民健康保険宇城市民病院事業会計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1.52</c:v>
                </c:pt>
                <c:pt idx="2">
                  <c:v>#N/A</c:v>
                </c:pt>
                <c:pt idx="3">
                  <c:v>1.63</c:v>
                </c:pt>
                <c:pt idx="4">
                  <c:v>#N/A</c:v>
                </c:pt>
                <c:pt idx="5">
                  <c:v>1.75</c:v>
                </c:pt>
                <c:pt idx="6">
                  <c:v>#N/A</c:v>
                </c:pt>
                <c:pt idx="7">
                  <c:v>1.81</c:v>
                </c:pt>
                <c:pt idx="8">
                  <c:v>#N/A</c:v>
                </c:pt>
                <c:pt idx="9">
                  <c:v>1.92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2.74</c:v>
                </c:pt>
                <c:pt idx="2">
                  <c:v>#N/A</c:v>
                </c:pt>
                <c:pt idx="3">
                  <c:v>2.5299999999999998</c:v>
                </c:pt>
                <c:pt idx="4">
                  <c:v>#N/A</c:v>
                </c:pt>
                <c:pt idx="5">
                  <c:v>2.2999999999999998</c:v>
                </c:pt>
                <c:pt idx="6">
                  <c:v>#N/A</c:v>
                </c:pt>
                <c:pt idx="7">
                  <c:v>1.98</c:v>
                </c:pt>
                <c:pt idx="8">
                  <c:v>#N/A</c:v>
                </c:pt>
                <c:pt idx="9">
                  <c:v>1.98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c:v>
                </c:pt>
                <c:pt idx="2">
                  <c:v>#N/A</c:v>
                </c:pt>
                <c:pt idx="3">
                  <c:v>1.35</c:v>
                </c:pt>
                <c:pt idx="4">
                  <c:v>#N/A</c:v>
                </c:pt>
                <c:pt idx="5">
                  <c:v>1.83</c:v>
                </c:pt>
                <c:pt idx="6">
                  <c:v>#N/A</c:v>
                </c:pt>
                <c:pt idx="7">
                  <c:v>2.19</c:v>
                </c:pt>
                <c:pt idx="8">
                  <c:v>#N/A</c:v>
                </c:pt>
                <c:pt idx="9">
                  <c:v>2.13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4.37</c:v>
                </c:pt>
                <c:pt idx="2">
                  <c:v>#N/A</c:v>
                </c:pt>
                <c:pt idx="3">
                  <c:v>5.0599999999999996</c:v>
                </c:pt>
                <c:pt idx="4">
                  <c:v>#N/A</c:v>
                </c:pt>
                <c:pt idx="5">
                  <c:v>5.43</c:v>
                </c:pt>
                <c:pt idx="6">
                  <c:v>#N/A</c:v>
                </c:pt>
                <c:pt idx="7">
                  <c:v>5.5</c:v>
                </c:pt>
                <c:pt idx="8">
                  <c:v>#N/A</c:v>
                </c:pt>
                <c:pt idx="9">
                  <c:v>5.66</c:v>
                </c:pt>
              </c:numCache>
            </c:numRef>
          </c:val>
        </c:ser>
        <c:dLbls>
          <c:showLegendKey val="0"/>
          <c:showVal val="0"/>
          <c:showCatName val="0"/>
          <c:showSerName val="0"/>
          <c:showPercent val="0"/>
          <c:showBubbleSize val="0"/>
        </c:dLbls>
        <c:gapWidth val="150"/>
        <c:overlap val="100"/>
        <c:axId val="129791104"/>
        <c:axId val="129792640"/>
      </c:barChart>
      <c:catAx>
        <c:axId val="1297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792640"/>
        <c:crosses val="autoZero"/>
        <c:auto val="1"/>
        <c:lblAlgn val="ctr"/>
        <c:lblOffset val="100"/>
        <c:tickLblSkip val="1"/>
        <c:tickMarkSkip val="1"/>
        <c:noMultiLvlLbl val="0"/>
      </c:catAx>
      <c:valAx>
        <c:axId val="12979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9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2969</c:v>
                </c:pt>
                <c:pt idx="5">
                  <c:v>2978</c:v>
                </c:pt>
                <c:pt idx="8">
                  <c:v>3070</c:v>
                </c:pt>
                <c:pt idx="11">
                  <c:v>3051</c:v>
                </c:pt>
                <c:pt idx="14">
                  <c:v>2987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86</c:v>
                </c:pt>
                <c:pt idx="3">
                  <c:v>67</c:v>
                </c:pt>
                <c:pt idx="6">
                  <c:v>60</c:v>
                </c:pt>
                <c:pt idx="9">
                  <c:v>55</c:v>
                </c:pt>
                <c:pt idx="12">
                  <c:v>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521</c:v>
                </c:pt>
                <c:pt idx="3">
                  <c:v>526</c:v>
                </c:pt>
                <c:pt idx="6">
                  <c:v>469</c:v>
                </c:pt>
                <c:pt idx="9">
                  <c:v>239</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1183</c:v>
                </c:pt>
                <c:pt idx="3">
                  <c:v>1183</c:v>
                </c:pt>
                <c:pt idx="6">
                  <c:v>1066</c:v>
                </c:pt>
                <c:pt idx="9">
                  <c:v>1036</c:v>
                </c:pt>
                <c:pt idx="12">
                  <c:v>936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3513</c:v>
                </c:pt>
                <c:pt idx="3">
                  <c:v>3611</c:v>
                </c:pt>
                <c:pt idx="6">
                  <c:v>3711</c:v>
                </c:pt>
                <c:pt idx="9">
                  <c:v>3688</c:v>
                </c:pt>
                <c:pt idx="12">
                  <c:v>3643</c:v>
                </c:pt>
              </c:numCache>
            </c:numRef>
          </c:val>
        </c:ser>
        <c:dLbls>
          <c:showLegendKey val="0"/>
          <c:showVal val="0"/>
          <c:showCatName val="0"/>
          <c:showSerName val="0"/>
          <c:showPercent val="0"/>
          <c:showBubbleSize val="0"/>
        </c:dLbls>
        <c:gapWidth val="100"/>
        <c:overlap val="100"/>
        <c:axId val="189040896"/>
        <c:axId val="18874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2334</c:v>
                </c:pt>
                <c:pt idx="2">
                  <c:v>#N/A</c:v>
                </c:pt>
                <c:pt idx="3">
                  <c:v>#N/A</c:v>
                </c:pt>
                <c:pt idx="4">
                  <c:v>2409</c:v>
                </c:pt>
                <c:pt idx="5">
                  <c:v>#N/A</c:v>
                </c:pt>
                <c:pt idx="6">
                  <c:v>#N/A</c:v>
                </c:pt>
                <c:pt idx="7">
                  <c:v>2236</c:v>
                </c:pt>
                <c:pt idx="8">
                  <c:v>#N/A</c:v>
                </c:pt>
                <c:pt idx="9">
                  <c:v>#N/A</c:v>
                </c:pt>
                <c:pt idx="10">
                  <c:v>1967</c:v>
                </c:pt>
                <c:pt idx="11">
                  <c:v>#N/A</c:v>
                </c:pt>
                <c:pt idx="12">
                  <c:v>#N/A</c:v>
                </c:pt>
                <c:pt idx="13">
                  <c:v>1714</c:v>
                </c:pt>
                <c:pt idx="14">
                  <c:v>#N/A</c:v>
                </c:pt>
              </c:numCache>
            </c:numRef>
          </c:val>
          <c:smooth val="0"/>
        </c:ser>
        <c:dLbls>
          <c:showLegendKey val="0"/>
          <c:showVal val="0"/>
          <c:showCatName val="0"/>
          <c:showSerName val="0"/>
          <c:showPercent val="0"/>
          <c:showBubbleSize val="0"/>
        </c:dLbls>
        <c:marker val="1"/>
        <c:smooth val="0"/>
        <c:axId val="189040896"/>
        <c:axId val="188744064"/>
      </c:lineChart>
      <c:catAx>
        <c:axId val="1890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44064"/>
        <c:crosses val="autoZero"/>
        <c:auto val="1"/>
        <c:lblAlgn val="ctr"/>
        <c:lblOffset val="100"/>
        <c:tickLblSkip val="1"/>
        <c:tickMarkSkip val="1"/>
        <c:noMultiLvlLbl val="0"/>
      </c:catAx>
      <c:valAx>
        <c:axId val="18874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30112</c:v>
                </c:pt>
                <c:pt idx="5">
                  <c:v>30736</c:v>
                </c:pt>
                <c:pt idx="8">
                  <c:v>30360</c:v>
                </c:pt>
                <c:pt idx="11">
                  <c:v>30199</c:v>
                </c:pt>
                <c:pt idx="14">
                  <c:v>30097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414</c:v>
                </c:pt>
                <c:pt idx="5">
                  <c:v>224</c:v>
                </c:pt>
                <c:pt idx="8">
                  <c:v>73</c:v>
                </c:pt>
                <c:pt idx="11">
                  <c:v>57</c:v>
                </c:pt>
                <c:pt idx="14">
                  <c:v>37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3307</c:v>
                </c:pt>
                <c:pt idx="5">
                  <c:v>4535</c:v>
                </c:pt>
                <c:pt idx="8">
                  <c:v>5645</c:v>
                </c:pt>
                <c:pt idx="11">
                  <c:v>6805</c:v>
                </c:pt>
                <c:pt idx="14">
                  <c:v>8197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5332</c:v>
                </c:pt>
                <c:pt idx="3">
                  <c:v>5173</c:v>
                </c:pt>
                <c:pt idx="6">
                  <c:v>5222</c:v>
                </c:pt>
                <c:pt idx="9">
                  <c:v>5123</c:v>
                </c:pt>
                <c:pt idx="12">
                  <c:v>4946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1752</c:v>
                </c:pt>
                <c:pt idx="3">
                  <c:v>1641</c:v>
                </c:pt>
                <c:pt idx="6">
                  <c:v>813</c:v>
                </c:pt>
                <c:pt idx="9">
                  <c:v>599</c:v>
                </c:pt>
                <c:pt idx="12">
                  <c:v>757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13900</c:v>
                </c:pt>
                <c:pt idx="3">
                  <c:v>13518</c:v>
                </c:pt>
                <c:pt idx="6">
                  <c:v>12691</c:v>
                </c:pt>
                <c:pt idx="9">
                  <c:v>11870</c:v>
                </c:pt>
                <c:pt idx="12">
                  <c:v>10834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496</c:v>
                </c:pt>
                <c:pt idx="3">
                  <c:v>475</c:v>
                </c:pt>
                <c:pt idx="6">
                  <c:v>429</c:v>
                </c:pt>
                <c:pt idx="9">
                  <c:v>373</c:v>
                </c:pt>
                <c:pt idx="12">
                  <c:v>316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33306</c:v>
                </c:pt>
                <c:pt idx="3">
                  <c:v>33547</c:v>
                </c:pt>
                <c:pt idx="6">
                  <c:v>32452</c:v>
                </c:pt>
                <c:pt idx="9">
                  <c:v>31898</c:v>
                </c:pt>
                <c:pt idx="12">
                  <c:v>31427</c:v>
                </c:pt>
              </c:numCache>
            </c:numRef>
          </c:val>
        </c:ser>
        <c:dLbls>
          <c:showLegendKey val="0"/>
          <c:showVal val="0"/>
          <c:showCatName val="0"/>
          <c:showSerName val="0"/>
          <c:showPercent val="0"/>
          <c:showBubbleSize val="0"/>
        </c:dLbls>
        <c:gapWidth val="100"/>
        <c:overlap val="100"/>
        <c:axId val="188440960"/>
        <c:axId val="18844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20954</c:v>
                </c:pt>
                <c:pt idx="2">
                  <c:v>#N/A</c:v>
                </c:pt>
                <c:pt idx="3">
                  <c:v>#N/A</c:v>
                </c:pt>
                <c:pt idx="4">
                  <c:v>18859</c:v>
                </c:pt>
                <c:pt idx="5">
                  <c:v>#N/A</c:v>
                </c:pt>
                <c:pt idx="6">
                  <c:v>#N/A</c:v>
                </c:pt>
                <c:pt idx="7">
                  <c:v>15530</c:v>
                </c:pt>
                <c:pt idx="8">
                  <c:v>#N/A</c:v>
                </c:pt>
                <c:pt idx="9">
                  <c:v>#N/A</c:v>
                </c:pt>
                <c:pt idx="10">
                  <c:v>12804</c:v>
                </c:pt>
                <c:pt idx="11">
                  <c:v>#N/A</c:v>
                </c:pt>
                <c:pt idx="12">
                  <c:v>#N/A</c:v>
                </c:pt>
                <c:pt idx="13">
                  <c:v>9948</c:v>
                </c:pt>
                <c:pt idx="14">
                  <c:v>#N/A</c:v>
                </c:pt>
              </c:numCache>
            </c:numRef>
          </c:val>
          <c:smooth val="0"/>
        </c:ser>
        <c:dLbls>
          <c:showLegendKey val="0"/>
          <c:showVal val="0"/>
          <c:showCatName val="0"/>
          <c:showSerName val="0"/>
          <c:showPercent val="0"/>
          <c:showBubbleSize val="0"/>
        </c:dLbls>
        <c:marker val="1"/>
        <c:smooth val="0"/>
        <c:axId val="188440960"/>
        <c:axId val="188442880"/>
      </c:lineChart>
      <c:catAx>
        <c:axId val="1884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42880"/>
        <c:crosses val="autoZero"/>
        <c:auto val="1"/>
        <c:lblAlgn val="ctr"/>
        <c:lblOffset val="100"/>
        <c:tickLblSkip val="1"/>
        <c:tickMarkSkip val="1"/>
        <c:noMultiLvlLbl val="0"/>
      </c:catAx>
      <c:valAx>
        <c:axId val="1884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4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61,967
61,734
188.60
29,521,690
28,257,645
1,016,325
17,950,687
31,426,663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全国平均や県平均同様、本市においても平成２４年度から横ばいの０．４０となっている。　平成２５年度において県平均を上回っているものの、依然として類似団体平均は大きく下回っている状況である。</a:t>
          </a:r>
        </a:p>
        <a:p>
          <a:r>
            <a:rPr kumimoji="1" lang="ja-JP" altLang="en-US" sz="1050">
              <a:latin typeface="ＭＳ Ｐゴシック"/>
            </a:rPr>
            <a:t>　これは比較的に自主財源が乏しいことを表しており、市税の歳入総額に占める割合が約１８．８％ と少ないことも要因の１つである。</a:t>
          </a:r>
        </a:p>
        <a:p>
          <a:r>
            <a:rPr kumimoji="1" lang="ja-JP" altLang="en-US" sz="1050">
              <a:latin typeface="ＭＳ Ｐゴシック"/>
            </a:rPr>
            <a:t>　また繰越金等を含む自主財源自体の割合も、２４．７％と歳入全体の４分の１以下と低く、地方交付税に依存した脆弱な財政基盤といえる。</a:t>
          </a:r>
        </a:p>
        <a:p>
          <a:r>
            <a:rPr kumimoji="1" lang="ja-JP" altLang="en-US" sz="1050">
              <a:latin typeface="ＭＳ Ｐゴシック"/>
            </a:rPr>
            <a:t>　今後も引き続き、自主財源の確保対策として、市税の徴収強化による滞納額の圧縮、公営住宅使用料や保育料等の収納率向上を図るとともに、新たな収入源の確保を目指しながら、財政基盤の強化に努める。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1" name="直線コネクタ 70"/>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43</xdr:row>
      <xdr:rowOff>14817</xdr:rowOff>
    </xdr:to>
    <xdr:cxnSp macro="">
      <xdr:nvCxnSpPr>
        <xdr:cNvPr id="74" name="直線コネクタ 73"/>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125942</xdr:rowOff>
    </xdr:from>
    <xdr:to>
      <xdr:col>3</xdr:col>
      <xdr:colOff>279400</xdr:colOff>
      <xdr:row>42</xdr:row>
      <xdr:rowOff>166158</xdr:rowOff>
    </xdr:to>
    <xdr:cxnSp macro="">
      <xdr:nvCxnSpPr>
        <xdr:cNvPr id="77" name="直線コネクタ 76"/>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96" name="テキスト ボックス 95"/>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経常収支比率は０．８％上昇し、平成２４年度より悪化している状況である。</a:t>
          </a:r>
        </a:p>
        <a:p>
          <a:r>
            <a:rPr kumimoji="1" lang="ja-JP" altLang="en-US" sz="1050">
              <a:latin typeface="ＭＳ Ｐゴシック"/>
            </a:rPr>
            <a:t>　高比率化する要因の１つは、財政力指数でも示したとおり、自主財源の乏しさにあり、それゆえに経常一般財源の多くを、普通交付税に頼っているところにある。</a:t>
          </a:r>
        </a:p>
        <a:p>
          <a:r>
            <a:rPr kumimoji="1" lang="ja-JP" altLang="en-US" sz="1050">
              <a:latin typeface="ＭＳ Ｐゴシック"/>
            </a:rPr>
            <a:t>　平成２５年度は、その普通交付税と、普通交付税の振替債である臨時財政対策債で約１億円減少した事が、比率悪化の主な要因となった。</a:t>
          </a:r>
          <a:endParaRPr kumimoji="1" lang="en-US" altLang="ja-JP" sz="1050">
            <a:latin typeface="ＭＳ Ｐゴシック"/>
          </a:endParaRPr>
        </a:p>
        <a:p>
          <a:r>
            <a:rPr kumimoji="1" lang="ja-JP" altLang="en-US" sz="1050">
              <a:latin typeface="ＭＳ Ｐゴシック"/>
            </a:rPr>
            <a:t>　今後も、普通交付税の減少や、民生費を中心とした扶助費等の増加が見込まれるため、歳入の更なる確保、歳出の更なる削減が必要となり、職員数の削減、施設の統廃合や民営化、事務事業の見直しなどによる歳出削減を図り、財政の硬直化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212</xdr:rowOff>
    </xdr:from>
    <xdr:to>
      <xdr:col>7</xdr:col>
      <xdr:colOff>152400</xdr:colOff>
      <xdr:row>62</xdr:row>
      <xdr:rowOff>32385</xdr:rowOff>
    </xdr:to>
    <xdr:cxnSp macro="">
      <xdr:nvCxnSpPr>
        <xdr:cNvPr id="131" name="直線コネクタ 130"/>
        <xdr:cNvCxnSpPr/>
      </xdr:nvCxnSpPr>
      <xdr:spPr>
        <a:xfrm>
          <a:off x="4114800" y="1063011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212</xdr:rowOff>
    </xdr:from>
    <xdr:to>
      <xdr:col>6</xdr:col>
      <xdr:colOff>0</xdr:colOff>
      <xdr:row>62</xdr:row>
      <xdr:rowOff>108796</xdr:rowOff>
    </xdr:to>
    <xdr:cxnSp macro="">
      <xdr:nvCxnSpPr>
        <xdr:cNvPr id="134" name="直線コネクタ 133"/>
        <xdr:cNvCxnSpPr/>
      </xdr:nvCxnSpPr>
      <xdr:spPr>
        <a:xfrm flipV="1">
          <a:off x="3225800" y="10630112"/>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32385</xdr:rowOff>
    </xdr:from>
    <xdr:to>
      <xdr:col>4</xdr:col>
      <xdr:colOff>482600</xdr:colOff>
      <xdr:row>62</xdr:row>
      <xdr:rowOff>108796</xdr:rowOff>
    </xdr:to>
    <xdr:cxnSp macro="">
      <xdr:nvCxnSpPr>
        <xdr:cNvPr id="137" name="直線コネクタ 136"/>
        <xdr:cNvCxnSpPr/>
      </xdr:nvCxnSpPr>
      <xdr:spPr>
        <a:xfrm>
          <a:off x="2336800" y="10662285"/>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32385</xdr:rowOff>
    </xdr:from>
    <xdr:to>
      <xdr:col>3</xdr:col>
      <xdr:colOff>279400</xdr:colOff>
      <xdr:row>62</xdr:row>
      <xdr:rowOff>161079</xdr:rowOff>
    </xdr:to>
    <xdr:cxnSp macro="">
      <xdr:nvCxnSpPr>
        <xdr:cNvPr id="140" name="直線コネクタ 139"/>
        <xdr:cNvCxnSpPr/>
      </xdr:nvCxnSpPr>
      <xdr:spPr>
        <a:xfrm flipV="1">
          <a:off x="1447800" y="10662285"/>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153035</xdr:rowOff>
    </xdr:from>
    <xdr:to>
      <xdr:col>7</xdr:col>
      <xdr:colOff>203200</xdr:colOff>
      <xdr:row>62</xdr:row>
      <xdr:rowOff>83185</xdr:rowOff>
    </xdr:to>
    <xdr:sp macro="" textlink="">
      <xdr:nvSpPr>
        <xdr:cNvPr id="150" name="円/楕円 149"/>
        <xdr:cNvSpPr/>
      </xdr:nvSpPr>
      <xdr:spPr>
        <a:xfrm>
          <a:off x="4902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169562</xdr:rowOff>
    </xdr:from>
    <xdr:ext cx="762000" cy="259045"/>
    <xdr:sp macro="" textlink="">
      <xdr:nvSpPr>
        <xdr:cNvPr id="151" name="財政構造の弾力性該当値テキスト"/>
        <xdr:cNvSpPr txBox="1"/>
      </xdr:nvSpPr>
      <xdr:spPr>
        <a:xfrm>
          <a:off x="50419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120862</xdr:rowOff>
    </xdr:from>
    <xdr:to>
      <xdr:col>6</xdr:col>
      <xdr:colOff>50800</xdr:colOff>
      <xdr:row>62</xdr:row>
      <xdr:rowOff>51012</xdr:rowOff>
    </xdr:to>
    <xdr:sp macro="" textlink="">
      <xdr:nvSpPr>
        <xdr:cNvPr id="152" name="円/楕円 151"/>
        <xdr:cNvSpPr/>
      </xdr:nvSpPr>
      <xdr:spPr>
        <a:xfrm>
          <a:off x="4064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61189</xdr:rowOff>
    </xdr:from>
    <xdr:ext cx="736600" cy="259045"/>
    <xdr:sp macro="" textlink="">
      <xdr:nvSpPr>
        <xdr:cNvPr id="153" name="テキスト ボックス 152"/>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4" name="円/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5" name="テキスト ボックス 154"/>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153035</xdr:rowOff>
    </xdr:from>
    <xdr:to>
      <xdr:col>3</xdr:col>
      <xdr:colOff>330200</xdr:colOff>
      <xdr:row>62</xdr:row>
      <xdr:rowOff>83185</xdr:rowOff>
    </xdr:to>
    <xdr:sp macro="" textlink="">
      <xdr:nvSpPr>
        <xdr:cNvPr id="156" name="円/楕円 155"/>
        <xdr:cNvSpPr/>
      </xdr:nvSpPr>
      <xdr:spPr>
        <a:xfrm>
          <a:off x="2286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93362</xdr:rowOff>
    </xdr:from>
    <xdr:ext cx="762000" cy="259045"/>
    <xdr:sp macro="" textlink="">
      <xdr:nvSpPr>
        <xdr:cNvPr id="157" name="テキスト ボックス 156"/>
        <xdr:cNvSpPr txBox="1"/>
      </xdr:nvSpPr>
      <xdr:spPr>
        <a:xfrm>
          <a:off x="1955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110279</xdr:rowOff>
    </xdr:from>
    <xdr:to>
      <xdr:col>2</xdr:col>
      <xdr:colOff>127000</xdr:colOff>
      <xdr:row>63</xdr:row>
      <xdr:rowOff>40429</xdr:rowOff>
    </xdr:to>
    <xdr:sp macro="" textlink="">
      <xdr:nvSpPr>
        <xdr:cNvPr id="158" name="円/楕円 157"/>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50606</xdr:rowOff>
    </xdr:from>
    <xdr:ext cx="762000" cy="259045"/>
    <xdr:sp macro="" textlink="">
      <xdr:nvSpPr>
        <xdr:cNvPr id="159" name="テキスト ボックス 158"/>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平成２５年度は前年度と比較して６４１円減となり、平成２３年度以降は好転している状況である。</a:t>
          </a:r>
        </a:p>
        <a:p>
          <a:r>
            <a:rPr kumimoji="1" lang="ja-JP" altLang="en-US" sz="1050">
              <a:latin typeface="ＭＳ Ｐゴシック"/>
            </a:rPr>
            <a:t>　本年度の減少は、職員数の削減（１１人減）及び、東日本大震災の復興財源に資するための国家公務員の給与減額支給措置を踏まえた、国からの減額要請に応えたことによる職員給の減少による人件費（職員給）の減少が主な要因である。</a:t>
          </a:r>
        </a:p>
        <a:p>
          <a:r>
            <a:rPr kumimoji="1" lang="ja-JP" altLang="en-US" sz="1050">
              <a:latin typeface="ＭＳ Ｐゴシック"/>
            </a:rPr>
            <a:t>　　今後も、定員管理計画を踏まえた適正な職員数及び職員給の適正化を図るとともに、物件費等の経常経費の歳出削減に努め、また、民間でも実施可能な業務等については、指定管理者制度の活用などにより委託化を検討しながら、低コストで質の高い行政サービスの提供を目指した行財政改革を進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43024</xdr:rowOff>
    </xdr:from>
    <xdr:to>
      <xdr:col>7</xdr:col>
      <xdr:colOff>152400</xdr:colOff>
      <xdr:row>81</xdr:row>
      <xdr:rowOff>44128</xdr:rowOff>
    </xdr:to>
    <xdr:cxnSp macro="">
      <xdr:nvCxnSpPr>
        <xdr:cNvPr id="195" name="直線コネクタ 194"/>
        <xdr:cNvCxnSpPr/>
      </xdr:nvCxnSpPr>
      <xdr:spPr>
        <a:xfrm flipV="1">
          <a:off x="4114800" y="13930474"/>
          <a:ext cx="8382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27800</xdr:rowOff>
    </xdr:from>
    <xdr:ext cx="762000" cy="259045"/>
    <xdr:sp macro="" textlink="">
      <xdr:nvSpPr>
        <xdr:cNvPr id="196" name="人件費・物件費等の状況平均値テキスト"/>
        <xdr:cNvSpPr txBox="1"/>
      </xdr:nvSpPr>
      <xdr:spPr>
        <a:xfrm>
          <a:off x="5041900" y="139152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44128</xdr:rowOff>
    </xdr:from>
    <xdr:to>
      <xdr:col>6</xdr:col>
      <xdr:colOff>0</xdr:colOff>
      <xdr:row>81</xdr:row>
      <xdr:rowOff>48487</xdr:rowOff>
    </xdr:to>
    <xdr:cxnSp macro="">
      <xdr:nvCxnSpPr>
        <xdr:cNvPr id="198" name="直線コネクタ 197"/>
        <xdr:cNvCxnSpPr/>
      </xdr:nvCxnSpPr>
      <xdr:spPr>
        <a:xfrm flipV="1">
          <a:off x="3225800" y="13931578"/>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45989</xdr:rowOff>
    </xdr:from>
    <xdr:to>
      <xdr:col>4</xdr:col>
      <xdr:colOff>482600</xdr:colOff>
      <xdr:row>81</xdr:row>
      <xdr:rowOff>48487</xdr:rowOff>
    </xdr:to>
    <xdr:cxnSp macro="">
      <xdr:nvCxnSpPr>
        <xdr:cNvPr id="201" name="直線コネクタ 200"/>
        <xdr:cNvCxnSpPr/>
      </xdr:nvCxnSpPr>
      <xdr:spPr>
        <a:xfrm>
          <a:off x="2336800" y="13933439"/>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45989</xdr:rowOff>
    </xdr:from>
    <xdr:to>
      <xdr:col>3</xdr:col>
      <xdr:colOff>279400</xdr:colOff>
      <xdr:row>81</xdr:row>
      <xdr:rowOff>46636</xdr:rowOff>
    </xdr:to>
    <xdr:cxnSp macro="">
      <xdr:nvCxnSpPr>
        <xdr:cNvPr id="204" name="直線コネクタ 203"/>
        <xdr:cNvCxnSpPr/>
      </xdr:nvCxnSpPr>
      <xdr:spPr>
        <a:xfrm flipV="1">
          <a:off x="1447800" y="13933439"/>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163674</xdr:rowOff>
    </xdr:from>
    <xdr:to>
      <xdr:col>7</xdr:col>
      <xdr:colOff>203200</xdr:colOff>
      <xdr:row>81</xdr:row>
      <xdr:rowOff>93824</xdr:rowOff>
    </xdr:to>
    <xdr:sp macro="" textlink="">
      <xdr:nvSpPr>
        <xdr:cNvPr id="214" name="円/楕円 213"/>
        <xdr:cNvSpPr/>
      </xdr:nvSpPr>
      <xdr:spPr>
        <a:xfrm>
          <a:off x="4902200" y="138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84951</xdr:rowOff>
    </xdr:from>
    <xdr:ext cx="762000" cy="259045"/>
    <xdr:sp macro="" textlink="">
      <xdr:nvSpPr>
        <xdr:cNvPr id="215" name="人件費・物件費等の状況該当値テキスト"/>
        <xdr:cNvSpPr txBox="1"/>
      </xdr:nvSpPr>
      <xdr:spPr>
        <a:xfrm>
          <a:off x="5041900" y="1380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164778</xdr:rowOff>
    </xdr:from>
    <xdr:to>
      <xdr:col>6</xdr:col>
      <xdr:colOff>50800</xdr:colOff>
      <xdr:row>81</xdr:row>
      <xdr:rowOff>94928</xdr:rowOff>
    </xdr:to>
    <xdr:sp macro="" textlink="">
      <xdr:nvSpPr>
        <xdr:cNvPr id="216" name="円/楕円 215"/>
        <xdr:cNvSpPr/>
      </xdr:nvSpPr>
      <xdr:spPr>
        <a:xfrm>
          <a:off x="4064000" y="138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105105</xdr:rowOff>
    </xdr:from>
    <xdr:ext cx="736600" cy="259045"/>
    <xdr:sp macro="" textlink="">
      <xdr:nvSpPr>
        <xdr:cNvPr id="217" name="テキスト ボックス 216"/>
        <xdr:cNvSpPr txBox="1"/>
      </xdr:nvSpPr>
      <xdr:spPr>
        <a:xfrm>
          <a:off x="3733800" y="1364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169137</xdr:rowOff>
    </xdr:from>
    <xdr:to>
      <xdr:col>4</xdr:col>
      <xdr:colOff>533400</xdr:colOff>
      <xdr:row>81</xdr:row>
      <xdr:rowOff>99287</xdr:rowOff>
    </xdr:to>
    <xdr:sp macro="" textlink="">
      <xdr:nvSpPr>
        <xdr:cNvPr id="218" name="円/楕円 217"/>
        <xdr:cNvSpPr/>
      </xdr:nvSpPr>
      <xdr:spPr>
        <a:xfrm>
          <a:off x="3175000" y="138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109464</xdr:rowOff>
    </xdr:from>
    <xdr:ext cx="762000" cy="259045"/>
    <xdr:sp macro="" textlink="">
      <xdr:nvSpPr>
        <xdr:cNvPr id="219" name="テキスト ボックス 218"/>
        <xdr:cNvSpPr txBox="1"/>
      </xdr:nvSpPr>
      <xdr:spPr>
        <a:xfrm>
          <a:off x="2844800" y="1365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166639</xdr:rowOff>
    </xdr:from>
    <xdr:to>
      <xdr:col>3</xdr:col>
      <xdr:colOff>330200</xdr:colOff>
      <xdr:row>81</xdr:row>
      <xdr:rowOff>96789</xdr:rowOff>
    </xdr:to>
    <xdr:sp macro="" textlink="">
      <xdr:nvSpPr>
        <xdr:cNvPr id="220" name="円/楕円 219"/>
        <xdr:cNvSpPr/>
      </xdr:nvSpPr>
      <xdr:spPr>
        <a:xfrm>
          <a:off x="2286000" y="138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106966</xdr:rowOff>
    </xdr:from>
    <xdr:ext cx="762000" cy="259045"/>
    <xdr:sp macro="" textlink="">
      <xdr:nvSpPr>
        <xdr:cNvPr id="221" name="テキスト ボックス 220"/>
        <xdr:cNvSpPr txBox="1"/>
      </xdr:nvSpPr>
      <xdr:spPr>
        <a:xfrm>
          <a:off x="1955800" y="1365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167286</xdr:rowOff>
    </xdr:from>
    <xdr:to>
      <xdr:col>2</xdr:col>
      <xdr:colOff>127000</xdr:colOff>
      <xdr:row>81</xdr:row>
      <xdr:rowOff>97436</xdr:rowOff>
    </xdr:to>
    <xdr:sp macro="" textlink="">
      <xdr:nvSpPr>
        <xdr:cNvPr id="222" name="円/楕円 221"/>
        <xdr:cNvSpPr/>
      </xdr:nvSpPr>
      <xdr:spPr>
        <a:xfrm>
          <a:off x="1397000" y="138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107613</xdr:rowOff>
    </xdr:from>
    <xdr:ext cx="762000" cy="259045"/>
    <xdr:sp macro="" textlink="">
      <xdr:nvSpPr>
        <xdr:cNvPr id="223" name="テキスト ボックス 222"/>
        <xdr:cNvSpPr txBox="1"/>
      </xdr:nvSpPr>
      <xdr:spPr>
        <a:xfrm>
          <a:off x="1066800" y="1365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平成１８年度から給与構造の見直しと５町合併に伴う旧町間の給与格差是正を行っており、国の動向に準じて給与体系の見直しを実施しているところである。</a:t>
          </a:r>
        </a:p>
        <a:p>
          <a:r>
            <a:rPr kumimoji="1" lang="ja-JP" altLang="en-US" sz="1050">
              <a:latin typeface="ＭＳ Ｐゴシック"/>
            </a:rPr>
            <a:t>　平成２４年度までは、国が行った東日本大震災の復興財源を捻出する目的での給与削減（７．８％減）の影響などにより高い水準であったが、平成２５年度は、国家公務員の給与減額支給措置を踏まえた、国からの地方公共団体への減額要請に応えたこともあり、結果として類似団体平均を若干上回ってはいるものの全国市平均と同一の値となっている。</a:t>
          </a:r>
        </a:p>
        <a:p>
          <a:r>
            <a:rPr kumimoji="1" lang="ja-JP" altLang="en-US" sz="1050">
              <a:latin typeface="ＭＳ Ｐゴシック"/>
            </a:rPr>
            <a:t>　今後も、平成１９年度から導入している人事考課制度を活用して、年功序列型の昇給制度からの脱却を図り、能力や実績を反映した給与体系への移行を積極的に進めながら、国や他団体等の状況を踏まえた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107587</xdr:rowOff>
    </xdr:from>
    <xdr:to>
      <xdr:col>24</xdr:col>
      <xdr:colOff>558800</xdr:colOff>
      <xdr:row>89</xdr:row>
      <xdr:rowOff>907</xdr:rowOff>
    </xdr:to>
    <xdr:cxnSp macro="">
      <xdr:nvCxnSpPr>
        <xdr:cNvPr id="259" name="直線コネクタ 258"/>
        <xdr:cNvCxnSpPr/>
      </xdr:nvCxnSpPr>
      <xdr:spPr>
        <a:xfrm flipV="1">
          <a:off x="16179800" y="14680837"/>
          <a:ext cx="8382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907</xdr:rowOff>
    </xdr:from>
    <xdr:to>
      <xdr:col>23</xdr:col>
      <xdr:colOff>406400</xdr:colOff>
      <xdr:row>89</xdr:row>
      <xdr:rowOff>7801</xdr:rowOff>
    </xdr:to>
    <xdr:cxnSp macro="">
      <xdr:nvCxnSpPr>
        <xdr:cNvPr id="262" name="直線コネクタ 261"/>
        <xdr:cNvCxnSpPr/>
      </xdr:nvCxnSpPr>
      <xdr:spPr>
        <a:xfrm flipV="1">
          <a:off x="15290800" y="152599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100693</xdr:rowOff>
    </xdr:from>
    <xdr:to>
      <xdr:col>22</xdr:col>
      <xdr:colOff>203200</xdr:colOff>
      <xdr:row>89</xdr:row>
      <xdr:rowOff>7801</xdr:rowOff>
    </xdr:to>
    <xdr:cxnSp macro="">
      <xdr:nvCxnSpPr>
        <xdr:cNvPr id="265" name="直線コネクタ 264"/>
        <xdr:cNvCxnSpPr/>
      </xdr:nvCxnSpPr>
      <xdr:spPr>
        <a:xfrm>
          <a:off x="14401800" y="14673943"/>
          <a:ext cx="889000" cy="5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85</xdr:row>
      <xdr:rowOff>114481</xdr:rowOff>
    </xdr:to>
    <xdr:cxnSp macro="">
      <xdr:nvCxnSpPr>
        <xdr:cNvPr id="268" name="直線コネクタ 267"/>
        <xdr:cNvCxnSpPr/>
      </xdr:nvCxnSpPr>
      <xdr:spPr>
        <a:xfrm flipV="1">
          <a:off x="13512800" y="146739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56787</xdr:rowOff>
    </xdr:from>
    <xdr:to>
      <xdr:col>24</xdr:col>
      <xdr:colOff>609600</xdr:colOff>
      <xdr:row>85</xdr:row>
      <xdr:rowOff>158387</xdr:rowOff>
    </xdr:to>
    <xdr:sp macro="" textlink="">
      <xdr:nvSpPr>
        <xdr:cNvPr id="278" name="円/楕円 277"/>
        <xdr:cNvSpPr/>
      </xdr:nvSpPr>
      <xdr:spPr>
        <a:xfrm>
          <a:off x="169672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28864</xdr:rowOff>
    </xdr:from>
    <xdr:ext cx="762000" cy="259045"/>
    <xdr:sp macro="" textlink="">
      <xdr:nvSpPr>
        <xdr:cNvPr id="279" name="給与水準   （国との比較）該当値テキスト"/>
        <xdr:cNvSpPr txBox="1"/>
      </xdr:nvSpPr>
      <xdr:spPr>
        <a:xfrm>
          <a:off x="1710690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121557</xdr:rowOff>
    </xdr:from>
    <xdr:to>
      <xdr:col>23</xdr:col>
      <xdr:colOff>457200</xdr:colOff>
      <xdr:row>89</xdr:row>
      <xdr:rowOff>51707</xdr:rowOff>
    </xdr:to>
    <xdr:sp macro="" textlink="">
      <xdr:nvSpPr>
        <xdr:cNvPr id="280" name="円/楕円 279"/>
        <xdr:cNvSpPr/>
      </xdr:nvSpPr>
      <xdr:spPr>
        <a:xfrm>
          <a:off x="16129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36484</xdr:rowOff>
    </xdr:from>
    <xdr:ext cx="736600" cy="259045"/>
    <xdr:sp macro="" textlink="">
      <xdr:nvSpPr>
        <xdr:cNvPr id="281" name="テキスト ボックス 280"/>
        <xdr:cNvSpPr txBox="1"/>
      </xdr:nvSpPr>
      <xdr:spPr>
        <a:xfrm>
          <a:off x="15798800" y="1529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128451</xdr:rowOff>
    </xdr:from>
    <xdr:to>
      <xdr:col>22</xdr:col>
      <xdr:colOff>254000</xdr:colOff>
      <xdr:row>89</xdr:row>
      <xdr:rowOff>58601</xdr:rowOff>
    </xdr:to>
    <xdr:sp macro="" textlink="">
      <xdr:nvSpPr>
        <xdr:cNvPr id="282" name="円/楕円 281"/>
        <xdr:cNvSpPr/>
      </xdr:nvSpPr>
      <xdr:spPr>
        <a:xfrm>
          <a:off x="15240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83" name="テキスト ボックス 282"/>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84" name="円/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136270</xdr:rowOff>
    </xdr:from>
    <xdr:ext cx="762000" cy="259045"/>
    <xdr:sp macro="" textlink="">
      <xdr:nvSpPr>
        <xdr:cNvPr id="285" name="テキスト ボックス 284"/>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6" name="円/楕円 285"/>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7" name="テキスト ボックス 286"/>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４年度から０．１７減少し、７．３７人となっており、平成２０年度以降、年々減少している状況である。また、県平均を下回っており、また全国平均及び類似団体平均とも大差ない結果となっている。</a:t>
          </a:r>
        </a:p>
        <a:p>
          <a:r>
            <a:rPr kumimoji="1" lang="ja-JP" altLang="en-US" sz="1050">
              <a:latin typeface="ＭＳ Ｐゴシック"/>
            </a:rPr>
            <a:t>　集中改革プラン等に基づく職員数削減計画に則り、平成１８年度以降定員削減に努めてきた結果、現段階で既に目標値は達成している状況である。</a:t>
          </a:r>
        </a:p>
        <a:p>
          <a:r>
            <a:rPr kumimoji="1" lang="ja-JP" altLang="en-US" sz="1050">
              <a:latin typeface="ＭＳ Ｐゴシック"/>
            </a:rPr>
            <a:t>　しかしながら、現在の財政状況や平成２７年度以降の普通交付税の減額などを反映した中長期財政計画においては、更なる職員数の削減が求められていることもあり、現在の定員管理計画を見直すとともに、今後も施設の統廃合や民営化、事務事業の民間委託などを検討しながら、業務の効率化を図り、住民サービスを低下させることなく適正な職員配置に努めていく必要があ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148348</xdr:rowOff>
    </xdr:from>
    <xdr:to>
      <xdr:col>24</xdr:col>
      <xdr:colOff>558800</xdr:colOff>
      <xdr:row>60</xdr:row>
      <xdr:rowOff>167882</xdr:rowOff>
    </xdr:to>
    <xdr:cxnSp macro="">
      <xdr:nvCxnSpPr>
        <xdr:cNvPr id="324" name="直線コネクタ 323"/>
        <xdr:cNvCxnSpPr/>
      </xdr:nvCxnSpPr>
      <xdr:spPr>
        <a:xfrm flipV="1">
          <a:off x="16179800" y="1043534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5"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167882</xdr:rowOff>
    </xdr:from>
    <xdr:to>
      <xdr:col>23</xdr:col>
      <xdr:colOff>406400</xdr:colOff>
      <xdr:row>61</xdr:row>
      <xdr:rowOff>2177</xdr:rowOff>
    </xdr:to>
    <xdr:cxnSp macro="">
      <xdr:nvCxnSpPr>
        <xdr:cNvPr id="327" name="直線コネクタ 326"/>
        <xdr:cNvCxnSpPr/>
      </xdr:nvCxnSpPr>
      <xdr:spPr>
        <a:xfrm flipV="1">
          <a:off x="15290800" y="1045488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9" name="テキスト ボックス 32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6773</xdr:rowOff>
    </xdr:to>
    <xdr:cxnSp macro="">
      <xdr:nvCxnSpPr>
        <xdr:cNvPr id="330" name="直線コネクタ 329"/>
        <xdr:cNvCxnSpPr/>
      </xdr:nvCxnSpPr>
      <xdr:spPr>
        <a:xfrm flipV="1">
          <a:off x="14401800" y="1046062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2" name="テキスト ボックス 331"/>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6773</xdr:rowOff>
    </xdr:from>
    <xdr:to>
      <xdr:col>21</xdr:col>
      <xdr:colOff>0</xdr:colOff>
      <xdr:row>61</xdr:row>
      <xdr:rowOff>9072</xdr:rowOff>
    </xdr:to>
    <xdr:cxnSp macro="">
      <xdr:nvCxnSpPr>
        <xdr:cNvPr id="333" name="直線コネクタ 332"/>
        <xdr:cNvCxnSpPr/>
      </xdr:nvCxnSpPr>
      <xdr:spPr>
        <a:xfrm flipV="1">
          <a:off x="13512800" y="1046522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97548</xdr:rowOff>
    </xdr:from>
    <xdr:to>
      <xdr:col>24</xdr:col>
      <xdr:colOff>609600</xdr:colOff>
      <xdr:row>61</xdr:row>
      <xdr:rowOff>27698</xdr:rowOff>
    </xdr:to>
    <xdr:sp macro="" textlink="">
      <xdr:nvSpPr>
        <xdr:cNvPr id="343" name="円/楕円 342"/>
        <xdr:cNvSpPr/>
      </xdr:nvSpPr>
      <xdr:spPr>
        <a:xfrm>
          <a:off x="169672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69625</xdr:rowOff>
    </xdr:from>
    <xdr:ext cx="762000" cy="259045"/>
    <xdr:sp macro="" textlink="">
      <xdr:nvSpPr>
        <xdr:cNvPr id="344" name="定員管理の状況該当値テキスト"/>
        <xdr:cNvSpPr txBox="1"/>
      </xdr:nvSpPr>
      <xdr:spPr>
        <a:xfrm>
          <a:off x="17106900" y="103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117082</xdr:rowOff>
    </xdr:from>
    <xdr:to>
      <xdr:col>23</xdr:col>
      <xdr:colOff>457200</xdr:colOff>
      <xdr:row>61</xdr:row>
      <xdr:rowOff>47232</xdr:rowOff>
    </xdr:to>
    <xdr:sp macro="" textlink="">
      <xdr:nvSpPr>
        <xdr:cNvPr id="345" name="円/楕円 344"/>
        <xdr:cNvSpPr/>
      </xdr:nvSpPr>
      <xdr:spPr>
        <a:xfrm>
          <a:off x="16129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32009</xdr:rowOff>
    </xdr:from>
    <xdr:ext cx="736600" cy="259045"/>
    <xdr:sp macro="" textlink="">
      <xdr:nvSpPr>
        <xdr:cNvPr id="346" name="テキスト ボックス 345"/>
        <xdr:cNvSpPr txBox="1"/>
      </xdr:nvSpPr>
      <xdr:spPr>
        <a:xfrm>
          <a:off x="15798800" y="10490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7" name="円/楕円 346"/>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37754</xdr:rowOff>
    </xdr:from>
    <xdr:ext cx="762000" cy="259045"/>
    <xdr:sp macro="" textlink="">
      <xdr:nvSpPr>
        <xdr:cNvPr id="348" name="テキスト ボックス 347"/>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127423</xdr:rowOff>
    </xdr:from>
    <xdr:to>
      <xdr:col>21</xdr:col>
      <xdr:colOff>50800</xdr:colOff>
      <xdr:row>61</xdr:row>
      <xdr:rowOff>57573</xdr:rowOff>
    </xdr:to>
    <xdr:sp macro="" textlink="">
      <xdr:nvSpPr>
        <xdr:cNvPr id="349" name="円/楕円 348"/>
        <xdr:cNvSpPr/>
      </xdr:nvSpPr>
      <xdr:spPr>
        <a:xfrm>
          <a:off x="14351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67750</xdr:rowOff>
    </xdr:from>
    <xdr:ext cx="762000" cy="259045"/>
    <xdr:sp macro="" textlink="">
      <xdr:nvSpPr>
        <xdr:cNvPr id="350" name="テキスト ボックス 349"/>
        <xdr:cNvSpPr txBox="1"/>
      </xdr:nvSpPr>
      <xdr:spPr>
        <a:xfrm>
          <a:off x="14020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129722</xdr:rowOff>
    </xdr:from>
    <xdr:to>
      <xdr:col>19</xdr:col>
      <xdr:colOff>533400</xdr:colOff>
      <xdr:row>61</xdr:row>
      <xdr:rowOff>59872</xdr:rowOff>
    </xdr:to>
    <xdr:sp macro="" textlink="">
      <xdr:nvSpPr>
        <xdr:cNvPr id="351" name="円/楕円 350"/>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70049</xdr:rowOff>
    </xdr:from>
    <xdr:ext cx="762000" cy="259045"/>
    <xdr:sp macro="" textlink="">
      <xdr:nvSpPr>
        <xdr:cNvPr id="352" name="テキスト ボックス 351"/>
        <xdr:cNvSpPr txBox="1"/>
      </xdr:nvSpPr>
      <xdr:spPr>
        <a:xfrm>
          <a:off x="13131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平成２４年度から１．８％減少し１３．１％となり、年々減少傾向にはあるものの、依然として類似団体平均を３．５％上回っており、また全国平均の１．５倍超の状況である。</a:t>
          </a:r>
        </a:p>
        <a:p>
          <a:r>
            <a:rPr kumimoji="1" lang="ja-JP" altLang="en-US" sz="1050">
              <a:latin typeface="ＭＳ Ｐゴシック"/>
            </a:rPr>
            <a:t>　主な減少要因は、一般会計における既発債の償還の完済による減額が約５千万円、公営企業の地方債の償還に充てたと認められる繰入金が約１億円の減少、同じく一部事務組合等の起こした地方債に充てたと認められる補助金又は負担金が約１億７千万円減少した事によるものである。</a:t>
          </a:r>
        </a:p>
        <a:p>
          <a:r>
            <a:rPr kumimoji="1" lang="ja-JP" altLang="en-US" sz="1050">
              <a:latin typeface="ＭＳ Ｐゴシック"/>
            </a:rPr>
            <a:t>　今後は、小中学校耐震改修事業や戸馳大橋架替事業、駅周辺整備事業等、大型建設事業が控えていることから比率の悪化も懸念されるが、建設事業計画の更なる見直しや、起債を要する事業については、費用対効果を鑑みた上で重点事業を採択し、起債発行額の抑制及び交付税措置の優位な事業債の活用等により、県平均に近づくよう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142557</xdr:rowOff>
    </xdr:from>
    <xdr:to>
      <xdr:col>24</xdr:col>
      <xdr:colOff>558800</xdr:colOff>
      <xdr:row>42</xdr:row>
      <xdr:rowOff>61595</xdr:rowOff>
    </xdr:to>
    <xdr:cxnSp macro="">
      <xdr:nvCxnSpPr>
        <xdr:cNvPr id="382" name="直線コネクタ 381"/>
        <xdr:cNvCxnSpPr/>
      </xdr:nvCxnSpPr>
      <xdr:spPr>
        <a:xfrm flipV="1">
          <a:off x="16179800" y="7172007"/>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61595</xdr:rowOff>
    </xdr:from>
    <xdr:to>
      <xdr:col>23</xdr:col>
      <xdr:colOff>406400</xdr:colOff>
      <xdr:row>42</xdr:row>
      <xdr:rowOff>115888</xdr:rowOff>
    </xdr:to>
    <xdr:cxnSp macro="">
      <xdr:nvCxnSpPr>
        <xdr:cNvPr id="385" name="直線コネクタ 384"/>
        <xdr:cNvCxnSpPr/>
      </xdr:nvCxnSpPr>
      <xdr:spPr>
        <a:xfrm flipV="1">
          <a:off x="15290800" y="726249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115888</xdr:rowOff>
    </xdr:from>
    <xdr:to>
      <xdr:col>22</xdr:col>
      <xdr:colOff>203200</xdr:colOff>
      <xdr:row>42</xdr:row>
      <xdr:rowOff>158115</xdr:rowOff>
    </xdr:to>
    <xdr:cxnSp macro="">
      <xdr:nvCxnSpPr>
        <xdr:cNvPr id="388" name="直線コネクタ 387"/>
        <xdr:cNvCxnSpPr/>
      </xdr:nvCxnSpPr>
      <xdr:spPr>
        <a:xfrm flipV="1">
          <a:off x="14401800" y="73167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158115</xdr:rowOff>
    </xdr:from>
    <xdr:to>
      <xdr:col>21</xdr:col>
      <xdr:colOff>0</xdr:colOff>
      <xdr:row>43</xdr:row>
      <xdr:rowOff>4763</xdr:rowOff>
    </xdr:to>
    <xdr:cxnSp macro="">
      <xdr:nvCxnSpPr>
        <xdr:cNvPr id="391" name="直線コネクタ 390"/>
        <xdr:cNvCxnSpPr/>
      </xdr:nvCxnSpPr>
      <xdr:spPr>
        <a:xfrm flipV="1">
          <a:off x="13512800" y="73590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3" name="テキスト ボックス 392"/>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5" name="テキスト ボックス 394"/>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91757</xdr:rowOff>
    </xdr:from>
    <xdr:to>
      <xdr:col>24</xdr:col>
      <xdr:colOff>609600</xdr:colOff>
      <xdr:row>42</xdr:row>
      <xdr:rowOff>21907</xdr:rowOff>
    </xdr:to>
    <xdr:sp macro="" textlink="">
      <xdr:nvSpPr>
        <xdr:cNvPr id="401" name="円/楕円 400"/>
        <xdr:cNvSpPr/>
      </xdr:nvSpPr>
      <xdr:spPr>
        <a:xfrm>
          <a:off x="169672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63834</xdr:rowOff>
    </xdr:from>
    <xdr:ext cx="762000" cy="259045"/>
    <xdr:sp macro="" textlink="">
      <xdr:nvSpPr>
        <xdr:cNvPr id="402" name="公債費負担の状況該当値テキスト"/>
        <xdr:cNvSpPr txBox="1"/>
      </xdr:nvSpPr>
      <xdr:spPr>
        <a:xfrm>
          <a:off x="17106900" y="70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10795</xdr:rowOff>
    </xdr:from>
    <xdr:to>
      <xdr:col>23</xdr:col>
      <xdr:colOff>457200</xdr:colOff>
      <xdr:row>42</xdr:row>
      <xdr:rowOff>112395</xdr:rowOff>
    </xdr:to>
    <xdr:sp macro="" textlink="">
      <xdr:nvSpPr>
        <xdr:cNvPr id="403" name="円/楕円 402"/>
        <xdr:cNvSpPr/>
      </xdr:nvSpPr>
      <xdr:spPr>
        <a:xfrm>
          <a:off x="16129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97172</xdr:rowOff>
    </xdr:from>
    <xdr:ext cx="736600" cy="259045"/>
    <xdr:sp macro="" textlink="">
      <xdr:nvSpPr>
        <xdr:cNvPr id="404" name="テキスト ボックス 403"/>
        <xdr:cNvSpPr txBox="1"/>
      </xdr:nvSpPr>
      <xdr:spPr>
        <a:xfrm>
          <a:off x="15798800" y="729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65088</xdr:rowOff>
    </xdr:from>
    <xdr:to>
      <xdr:col>22</xdr:col>
      <xdr:colOff>254000</xdr:colOff>
      <xdr:row>42</xdr:row>
      <xdr:rowOff>166688</xdr:rowOff>
    </xdr:to>
    <xdr:sp macro="" textlink="">
      <xdr:nvSpPr>
        <xdr:cNvPr id="405" name="円/楕円 404"/>
        <xdr:cNvSpPr/>
      </xdr:nvSpPr>
      <xdr:spPr>
        <a:xfrm>
          <a:off x="15240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151465</xdr:rowOff>
    </xdr:from>
    <xdr:ext cx="762000" cy="259045"/>
    <xdr:sp macro="" textlink="">
      <xdr:nvSpPr>
        <xdr:cNvPr id="406" name="テキスト ボックス 405"/>
        <xdr:cNvSpPr txBox="1"/>
      </xdr:nvSpPr>
      <xdr:spPr>
        <a:xfrm>
          <a:off x="14909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107315</xdr:rowOff>
    </xdr:from>
    <xdr:to>
      <xdr:col>21</xdr:col>
      <xdr:colOff>50800</xdr:colOff>
      <xdr:row>43</xdr:row>
      <xdr:rowOff>37465</xdr:rowOff>
    </xdr:to>
    <xdr:sp macro="" textlink="">
      <xdr:nvSpPr>
        <xdr:cNvPr id="407" name="円/楕円 406"/>
        <xdr:cNvSpPr/>
      </xdr:nvSpPr>
      <xdr:spPr>
        <a:xfrm>
          <a:off x="14351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22242</xdr:rowOff>
    </xdr:from>
    <xdr:ext cx="762000" cy="259045"/>
    <xdr:sp macro="" textlink="">
      <xdr:nvSpPr>
        <xdr:cNvPr id="408" name="テキスト ボックス 407"/>
        <xdr:cNvSpPr txBox="1"/>
      </xdr:nvSpPr>
      <xdr:spPr>
        <a:xfrm>
          <a:off x="14020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125413</xdr:rowOff>
    </xdr:from>
    <xdr:to>
      <xdr:col>19</xdr:col>
      <xdr:colOff>533400</xdr:colOff>
      <xdr:row>43</xdr:row>
      <xdr:rowOff>55563</xdr:rowOff>
    </xdr:to>
    <xdr:sp macro="" textlink="">
      <xdr:nvSpPr>
        <xdr:cNvPr id="409" name="円/楕円 408"/>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40340</xdr:rowOff>
    </xdr:from>
    <xdr:ext cx="762000" cy="259045"/>
    <xdr:sp macro="" textlink="">
      <xdr:nvSpPr>
        <xdr:cNvPr id="410" name="テキスト ボックス 409"/>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０年度以降、継続して改善（５年間で９５．３％減）しており、平成２４年度からも１９．５％改善し、６６．４％となったものの、依然として、類似団体平均と比較すると、大きく上回っている状況である。</a:t>
          </a:r>
        </a:p>
        <a:p>
          <a:r>
            <a:rPr kumimoji="1" lang="ja-JP" altLang="en-US" sz="1050">
              <a:latin typeface="ＭＳ Ｐゴシック"/>
            </a:rPr>
            <a:t>　平成２４年度からの改善要因としては、算出式の分子にあたる将来負担額のうち、地方債残高が起債抑制により約４億７千万円の減少、一般会計が負担する公営企業債に充当されたと認められる繰入金が約１０億４千万円の減少、退職手当見込額が約１億８千万円の減少した一方、基金残高等の充当可能財源が約１２億７千万円の増加したことが挙げられる。</a:t>
          </a:r>
        </a:p>
        <a:p>
          <a:r>
            <a:rPr kumimoji="1" lang="ja-JP" altLang="en-US" sz="1050">
              <a:latin typeface="ＭＳ Ｐゴシック"/>
            </a:rPr>
            <a:t>　今後も、後世への負担を少しでも軽減できるよう、新規事業の実施等について総点検を図り、施設の統廃合等の行財政改革を進め、地方債発行の抑制（最低限当該年度の償還額を上回らない）や基金の増資を図り、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57658</xdr:rowOff>
    </xdr:from>
    <xdr:to>
      <xdr:col>24</xdr:col>
      <xdr:colOff>558800</xdr:colOff>
      <xdr:row>18</xdr:row>
      <xdr:rowOff>3842</xdr:rowOff>
    </xdr:to>
    <xdr:cxnSp macro="">
      <xdr:nvCxnSpPr>
        <xdr:cNvPr id="440" name="直線コネクタ 439"/>
        <xdr:cNvCxnSpPr/>
      </xdr:nvCxnSpPr>
      <xdr:spPr>
        <a:xfrm flipV="1">
          <a:off x="16179800" y="2972308"/>
          <a:ext cx="8382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41"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3842</xdr:rowOff>
    </xdr:from>
    <xdr:to>
      <xdr:col>23</xdr:col>
      <xdr:colOff>406400</xdr:colOff>
      <xdr:row>18</xdr:row>
      <xdr:rowOff>108807</xdr:rowOff>
    </xdr:to>
    <xdr:cxnSp macro="">
      <xdr:nvCxnSpPr>
        <xdr:cNvPr id="443" name="直線コネクタ 442"/>
        <xdr:cNvCxnSpPr/>
      </xdr:nvCxnSpPr>
      <xdr:spPr>
        <a:xfrm flipV="1">
          <a:off x="15290800" y="3089942"/>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5" name="テキスト ボックス 444"/>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108807</xdr:rowOff>
    </xdr:from>
    <xdr:to>
      <xdr:col>22</xdr:col>
      <xdr:colOff>203200</xdr:colOff>
      <xdr:row>19</xdr:row>
      <xdr:rowOff>62230</xdr:rowOff>
    </xdr:to>
    <xdr:cxnSp macro="">
      <xdr:nvCxnSpPr>
        <xdr:cNvPr id="446" name="直線コネクタ 445"/>
        <xdr:cNvCxnSpPr/>
      </xdr:nvCxnSpPr>
      <xdr:spPr>
        <a:xfrm flipV="1">
          <a:off x="14401800" y="3194907"/>
          <a:ext cx="8890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8" name="テキスト ボックス 447"/>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62230</xdr:rowOff>
    </xdr:from>
    <xdr:to>
      <xdr:col>21</xdr:col>
      <xdr:colOff>0</xdr:colOff>
      <xdr:row>20</xdr:row>
      <xdr:rowOff>4794</xdr:rowOff>
    </xdr:to>
    <xdr:cxnSp macro="">
      <xdr:nvCxnSpPr>
        <xdr:cNvPr id="449" name="直線コネクタ 448"/>
        <xdr:cNvCxnSpPr/>
      </xdr:nvCxnSpPr>
      <xdr:spPr>
        <a:xfrm flipV="1">
          <a:off x="13512800" y="3319780"/>
          <a:ext cx="889000" cy="11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51" name="テキスト ボックス 450"/>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3" name="テキスト ボックス 452"/>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6858</xdr:rowOff>
    </xdr:from>
    <xdr:to>
      <xdr:col>24</xdr:col>
      <xdr:colOff>609600</xdr:colOff>
      <xdr:row>17</xdr:row>
      <xdr:rowOff>108458</xdr:rowOff>
    </xdr:to>
    <xdr:sp macro="" textlink="">
      <xdr:nvSpPr>
        <xdr:cNvPr id="459" name="円/楕円 458"/>
        <xdr:cNvSpPr/>
      </xdr:nvSpPr>
      <xdr:spPr>
        <a:xfrm>
          <a:off x="169672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150385</xdr:rowOff>
    </xdr:from>
    <xdr:ext cx="762000" cy="259045"/>
    <xdr:sp macro="" textlink="">
      <xdr:nvSpPr>
        <xdr:cNvPr id="460" name="将来負担の状況該当値テキスト"/>
        <xdr:cNvSpPr txBox="1"/>
      </xdr:nvSpPr>
      <xdr:spPr>
        <a:xfrm>
          <a:off x="17106900" y="289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124492</xdr:rowOff>
    </xdr:from>
    <xdr:to>
      <xdr:col>23</xdr:col>
      <xdr:colOff>457200</xdr:colOff>
      <xdr:row>18</xdr:row>
      <xdr:rowOff>54642</xdr:rowOff>
    </xdr:to>
    <xdr:sp macro="" textlink="">
      <xdr:nvSpPr>
        <xdr:cNvPr id="461" name="円/楕円 460"/>
        <xdr:cNvSpPr/>
      </xdr:nvSpPr>
      <xdr:spPr>
        <a:xfrm>
          <a:off x="16129000" y="30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39419</xdr:rowOff>
    </xdr:from>
    <xdr:ext cx="736600" cy="259045"/>
    <xdr:sp macro="" textlink="">
      <xdr:nvSpPr>
        <xdr:cNvPr id="462" name="テキスト ボックス 461"/>
        <xdr:cNvSpPr txBox="1"/>
      </xdr:nvSpPr>
      <xdr:spPr>
        <a:xfrm>
          <a:off x="15798800" y="312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58007</xdr:rowOff>
    </xdr:from>
    <xdr:to>
      <xdr:col>22</xdr:col>
      <xdr:colOff>254000</xdr:colOff>
      <xdr:row>18</xdr:row>
      <xdr:rowOff>159607</xdr:rowOff>
    </xdr:to>
    <xdr:sp macro="" textlink="">
      <xdr:nvSpPr>
        <xdr:cNvPr id="463" name="円/楕円 462"/>
        <xdr:cNvSpPr/>
      </xdr:nvSpPr>
      <xdr:spPr>
        <a:xfrm>
          <a:off x="15240000" y="31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144384</xdr:rowOff>
    </xdr:from>
    <xdr:ext cx="762000" cy="259045"/>
    <xdr:sp macro="" textlink="">
      <xdr:nvSpPr>
        <xdr:cNvPr id="464" name="テキスト ボックス 463"/>
        <xdr:cNvSpPr txBox="1"/>
      </xdr:nvSpPr>
      <xdr:spPr>
        <a:xfrm>
          <a:off x="14909800" y="32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11430</xdr:rowOff>
    </xdr:from>
    <xdr:to>
      <xdr:col>21</xdr:col>
      <xdr:colOff>50800</xdr:colOff>
      <xdr:row>19</xdr:row>
      <xdr:rowOff>113030</xdr:rowOff>
    </xdr:to>
    <xdr:sp macro="" textlink="">
      <xdr:nvSpPr>
        <xdr:cNvPr id="465" name="円/楕円 464"/>
        <xdr:cNvSpPr/>
      </xdr:nvSpPr>
      <xdr:spPr>
        <a:xfrm>
          <a:off x="1435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97807</xdr:rowOff>
    </xdr:from>
    <xdr:ext cx="762000" cy="259045"/>
    <xdr:sp macro="" textlink="">
      <xdr:nvSpPr>
        <xdr:cNvPr id="466" name="テキスト ボックス 465"/>
        <xdr:cNvSpPr txBox="1"/>
      </xdr:nvSpPr>
      <xdr:spPr>
        <a:xfrm>
          <a:off x="14020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125444</xdr:rowOff>
    </xdr:from>
    <xdr:to>
      <xdr:col>19</xdr:col>
      <xdr:colOff>533400</xdr:colOff>
      <xdr:row>20</xdr:row>
      <xdr:rowOff>55594</xdr:rowOff>
    </xdr:to>
    <xdr:sp macro="" textlink="">
      <xdr:nvSpPr>
        <xdr:cNvPr id="467" name="円/楕円 466"/>
        <xdr:cNvSpPr/>
      </xdr:nvSpPr>
      <xdr:spPr>
        <a:xfrm>
          <a:off x="13462000" y="3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40371</xdr:rowOff>
    </xdr:from>
    <xdr:ext cx="762000" cy="259045"/>
    <xdr:sp macro="" textlink="">
      <xdr:nvSpPr>
        <xdr:cNvPr id="468" name="テキスト ボックス 467"/>
        <xdr:cNvSpPr txBox="1"/>
      </xdr:nvSpPr>
      <xdr:spPr>
        <a:xfrm>
          <a:off x="13131800" y="346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61,967
61,734
188.60
29,521,690
28,257,645
1,016,325
17,950,687
31,426,663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66.4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平成２４年度から０．８％減少し、２４．５％となったが、依然として、類似団体、全国及び熊本県平均と比較すると、依然として平均値を上回っている状況である。</a:t>
          </a:r>
        </a:p>
        <a:p>
          <a:r>
            <a:rPr kumimoji="1" lang="ja-JP" altLang="en-US" sz="1050">
              <a:latin typeface="ＭＳ Ｐゴシック"/>
            </a:rPr>
            <a:t>　平成２５年度における減少は、国家公務員の給与減額支給措置を踏まえた、国からの地方公共団体への減額要請による給料カットや共済組合組合負担金の減額が主な要因である。</a:t>
          </a:r>
        </a:p>
        <a:p>
          <a:r>
            <a:rPr kumimoji="1" lang="ja-JP" altLang="en-US" sz="1050">
              <a:latin typeface="ＭＳ Ｐゴシック"/>
            </a:rPr>
            <a:t>　今後は人事考課制度を活用して、年功序列型の昇給制度からの脱却を図り、能力や実績を反映した給与体系への移行を積極的に進めるとともに、再任用職員の有効活用等により、５年間を目途に類似団体平均まで改善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92710</xdr:rowOff>
    </xdr:to>
    <xdr:cxnSp macro="">
      <xdr:nvCxnSpPr>
        <xdr:cNvPr id="65" name="直線コネクタ 64"/>
        <xdr:cNvCxnSpPr/>
      </xdr:nvCxnSpPr>
      <xdr:spPr>
        <a:xfrm flipV="1">
          <a:off x="3987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138430</xdr:rowOff>
    </xdr:to>
    <xdr:cxnSp macro="">
      <xdr:nvCxnSpPr>
        <xdr:cNvPr id="68" name="直線コネクタ 67"/>
        <xdr:cNvCxnSpPr/>
      </xdr:nvCxnSpPr>
      <xdr:spPr>
        <a:xfrm flipV="1">
          <a:off x="3098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138430</xdr:rowOff>
    </xdr:to>
    <xdr:cxnSp macro="">
      <xdr:nvCxnSpPr>
        <xdr:cNvPr id="71" name="直線コネクタ 70"/>
        <xdr:cNvCxnSpPr/>
      </xdr:nvCxnSpPr>
      <xdr:spPr>
        <a:xfrm>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58420</xdr:rowOff>
    </xdr:to>
    <xdr:cxnSp macro="">
      <xdr:nvCxnSpPr>
        <xdr:cNvPr id="74" name="直線コネクタ 73"/>
        <xdr:cNvCxnSpPr/>
      </xdr:nvCxnSpPr>
      <xdr:spPr>
        <a:xfrm flipV="1">
          <a:off x="1320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4" name="円/楕円 83"/>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5"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6" name="円/楕円 85"/>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7" name="テキスト ボックス 86"/>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8" name="円/楕円 87"/>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9" name="テキスト ボックス 88"/>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0" name="円/楕円 89"/>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1" name="テキスト ボックス 90"/>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2" name="円/楕円 91"/>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119397</xdr:rowOff>
    </xdr:from>
    <xdr:ext cx="762000" cy="259045"/>
    <xdr:sp macro="" textlink="">
      <xdr:nvSpPr>
        <xdr:cNvPr id="93" name="テキスト ボックス 92"/>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物件費は、昨年度と比較して、１．２％増加の８．４％となったが、類似団体平均等と比較した場合、大きく下回っている状況である。</a:t>
          </a:r>
        </a:p>
        <a:p>
          <a:r>
            <a:rPr kumimoji="1" lang="ja-JP" altLang="en-US" sz="1050">
              <a:latin typeface="ＭＳ Ｐゴシック"/>
            </a:rPr>
            <a:t>　物件費においては、特に消耗品類や複写機使用料等で、入札契約や発注形態等の見直しを積極的に行い、低コストでの契約を実現している。</a:t>
          </a:r>
        </a:p>
        <a:p>
          <a:r>
            <a:rPr kumimoji="1" lang="ja-JP" altLang="en-US" sz="1050">
              <a:latin typeface="ＭＳ Ｐゴシック"/>
            </a:rPr>
            <a:t>　物件費の増加は、経常収支比率の大きな要因となるため、施設に係る光熱水費や修繕料等の抑制を図る上でも、業務内容の見直しを行い、施設の統廃合を推し進める必要がある。</a:t>
          </a:r>
        </a:p>
        <a:p>
          <a:r>
            <a:rPr kumimoji="1" lang="ja-JP" altLang="en-US" sz="1050">
              <a:latin typeface="ＭＳ Ｐゴシック"/>
            </a:rPr>
            <a:t>　今後も経常経費の歳出削減に努め、、低コストで質の高い行政サービスの提供を目指した行財政改革を進める。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161290</xdr:rowOff>
    </xdr:from>
    <xdr:to>
      <xdr:col>24</xdr:col>
      <xdr:colOff>31750</xdr:colOff>
      <xdr:row>14</xdr:row>
      <xdr:rowOff>81280</xdr:rowOff>
    </xdr:to>
    <xdr:cxnSp macro="">
      <xdr:nvCxnSpPr>
        <xdr:cNvPr id="126" name="直線コネクタ 125"/>
        <xdr:cNvCxnSpPr/>
      </xdr:nvCxnSpPr>
      <xdr:spPr>
        <a:xfrm>
          <a:off x="15671800" y="239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161290</xdr:rowOff>
    </xdr:from>
    <xdr:to>
      <xdr:col>22</xdr:col>
      <xdr:colOff>565150</xdr:colOff>
      <xdr:row>14</xdr:row>
      <xdr:rowOff>50800</xdr:rowOff>
    </xdr:to>
    <xdr:cxnSp macro="">
      <xdr:nvCxnSpPr>
        <xdr:cNvPr id="129" name="直線コネクタ 128"/>
        <xdr:cNvCxnSpPr/>
      </xdr:nvCxnSpPr>
      <xdr:spPr>
        <a:xfrm flipV="1">
          <a:off x="14782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50800</xdr:rowOff>
    </xdr:to>
    <xdr:cxnSp macro="">
      <xdr:nvCxnSpPr>
        <xdr:cNvPr id="132" name="直線コネクタ 131"/>
        <xdr:cNvCxnSpPr/>
      </xdr:nvCxnSpPr>
      <xdr:spPr>
        <a:xfrm>
          <a:off x="13893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20320</xdr:rowOff>
    </xdr:to>
    <xdr:cxnSp macro="">
      <xdr:nvCxnSpPr>
        <xdr:cNvPr id="135" name="直線コネクタ 134"/>
        <xdr:cNvCxnSpPr/>
      </xdr:nvCxnSpPr>
      <xdr:spPr>
        <a:xfrm flipV="1">
          <a:off x="13004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5" name="円/楕円 144"/>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6"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110490</xdr:rowOff>
    </xdr:from>
    <xdr:to>
      <xdr:col>22</xdr:col>
      <xdr:colOff>615950</xdr:colOff>
      <xdr:row>14</xdr:row>
      <xdr:rowOff>40640</xdr:rowOff>
    </xdr:to>
    <xdr:sp macro="" textlink="">
      <xdr:nvSpPr>
        <xdr:cNvPr id="147" name="円/楕円 146"/>
        <xdr:cNvSpPr/>
      </xdr:nvSpPr>
      <xdr:spPr>
        <a:xfrm>
          <a:off x="15621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50817</xdr:rowOff>
    </xdr:from>
    <xdr:ext cx="736600" cy="259045"/>
    <xdr:sp macro="" textlink="">
      <xdr:nvSpPr>
        <xdr:cNvPr id="148" name="テキスト ボックス 147"/>
        <xdr:cNvSpPr txBox="1"/>
      </xdr:nvSpPr>
      <xdr:spPr>
        <a:xfrm>
          <a:off x="15290800" y="210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49" name="円/楕円 148"/>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0" name="テキスト ボックス 149"/>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1" name="円/楕円 150"/>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2" name="テキスト ボックス 151"/>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3" name="円/楕円 152"/>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4" name="テキスト ボックス 153"/>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平成２４年度から０．１％減少し、８．５％と、全国平均、県平均及び類似団体平均より低い状況である。</a:t>
          </a:r>
        </a:p>
        <a:p>
          <a:r>
            <a:rPr kumimoji="1" lang="ja-JP" altLang="en-US" sz="1050">
              <a:latin typeface="ＭＳ Ｐゴシック"/>
            </a:rPr>
            <a:t>　扶助費自体は昨年度と比較して増加しているものの、扶助費に係る経常収支比率が減少したのは、生活保護費扶助費等の特定財源に係るものが増加しており、結果として経常経費充当一般財源等の割合が減少した事によるものである。</a:t>
          </a:r>
        </a:p>
        <a:p>
          <a:r>
            <a:rPr kumimoji="1" lang="ja-JP" altLang="en-US" sz="1050">
              <a:latin typeface="ＭＳ Ｐゴシック"/>
            </a:rPr>
            <a:t>　今後も長引く景気の低迷などの影響による生活保護費の増加、高齢化社会に伴う民生費全般の扶助費の増加などが予想されるため、資格審査等の適正化や受益者負担等の検討をしながら、財政を圧迫する扶助費の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56134</xdr:rowOff>
    </xdr:to>
    <xdr:cxnSp macro="">
      <xdr:nvCxnSpPr>
        <xdr:cNvPr id="185" name="直線コネクタ 184"/>
        <xdr:cNvCxnSpPr/>
      </xdr:nvCxnSpPr>
      <xdr:spPr>
        <a:xfrm flipV="1">
          <a:off x="3987800" y="9476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19558</xdr:rowOff>
    </xdr:from>
    <xdr:to>
      <xdr:col>5</xdr:col>
      <xdr:colOff>549275</xdr:colOff>
      <xdr:row>55</xdr:row>
      <xdr:rowOff>56134</xdr:rowOff>
    </xdr:to>
    <xdr:cxnSp macro="">
      <xdr:nvCxnSpPr>
        <xdr:cNvPr id="188" name="直線コネクタ 187"/>
        <xdr:cNvCxnSpPr/>
      </xdr:nvCxnSpPr>
      <xdr:spPr>
        <a:xfrm>
          <a:off x="3098800" y="94493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10414</xdr:rowOff>
    </xdr:from>
    <xdr:to>
      <xdr:col>4</xdr:col>
      <xdr:colOff>346075</xdr:colOff>
      <xdr:row>55</xdr:row>
      <xdr:rowOff>19558</xdr:rowOff>
    </xdr:to>
    <xdr:cxnSp macro="">
      <xdr:nvCxnSpPr>
        <xdr:cNvPr id="191" name="直線コネクタ 190"/>
        <xdr:cNvCxnSpPr/>
      </xdr:nvCxnSpPr>
      <xdr:spPr>
        <a:xfrm>
          <a:off x="2209800" y="9440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163576</xdr:rowOff>
    </xdr:from>
    <xdr:to>
      <xdr:col>3</xdr:col>
      <xdr:colOff>142875</xdr:colOff>
      <xdr:row>55</xdr:row>
      <xdr:rowOff>10414</xdr:rowOff>
    </xdr:to>
    <xdr:cxnSp macro="">
      <xdr:nvCxnSpPr>
        <xdr:cNvPr id="194" name="直線コネクタ 193"/>
        <xdr:cNvCxnSpPr/>
      </xdr:nvCxnSpPr>
      <xdr:spPr>
        <a:xfrm>
          <a:off x="1320800" y="9421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4" name="円/楕円 203"/>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5"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5334</xdr:rowOff>
    </xdr:from>
    <xdr:to>
      <xdr:col>5</xdr:col>
      <xdr:colOff>600075</xdr:colOff>
      <xdr:row>55</xdr:row>
      <xdr:rowOff>106934</xdr:rowOff>
    </xdr:to>
    <xdr:sp macro="" textlink="">
      <xdr:nvSpPr>
        <xdr:cNvPr id="206" name="円/楕円 205"/>
        <xdr:cNvSpPr/>
      </xdr:nvSpPr>
      <xdr:spPr>
        <a:xfrm>
          <a:off x="3937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117111</xdr:rowOff>
    </xdr:from>
    <xdr:ext cx="736600" cy="259045"/>
    <xdr:sp macro="" textlink="">
      <xdr:nvSpPr>
        <xdr:cNvPr id="207" name="テキスト ボックス 206"/>
        <xdr:cNvSpPr txBox="1"/>
      </xdr:nvSpPr>
      <xdr:spPr>
        <a:xfrm>
          <a:off x="3606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140208</xdr:rowOff>
    </xdr:from>
    <xdr:to>
      <xdr:col>4</xdr:col>
      <xdr:colOff>396875</xdr:colOff>
      <xdr:row>55</xdr:row>
      <xdr:rowOff>70358</xdr:rowOff>
    </xdr:to>
    <xdr:sp macro="" textlink="">
      <xdr:nvSpPr>
        <xdr:cNvPr id="208" name="円/楕円 207"/>
        <xdr:cNvSpPr/>
      </xdr:nvSpPr>
      <xdr:spPr>
        <a:xfrm>
          <a:off x="3048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80535</xdr:rowOff>
    </xdr:from>
    <xdr:ext cx="762000" cy="259045"/>
    <xdr:sp macro="" textlink="">
      <xdr:nvSpPr>
        <xdr:cNvPr id="209" name="テキスト ボックス 208"/>
        <xdr:cNvSpPr txBox="1"/>
      </xdr:nvSpPr>
      <xdr:spPr>
        <a:xfrm>
          <a:off x="2717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131064</xdr:rowOff>
    </xdr:from>
    <xdr:to>
      <xdr:col>3</xdr:col>
      <xdr:colOff>193675</xdr:colOff>
      <xdr:row>55</xdr:row>
      <xdr:rowOff>61214</xdr:rowOff>
    </xdr:to>
    <xdr:sp macro="" textlink="">
      <xdr:nvSpPr>
        <xdr:cNvPr id="210" name="円/楕円 209"/>
        <xdr:cNvSpPr/>
      </xdr:nvSpPr>
      <xdr:spPr>
        <a:xfrm>
          <a:off x="2159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71391</xdr:rowOff>
    </xdr:from>
    <xdr:ext cx="762000" cy="259045"/>
    <xdr:sp macro="" textlink="">
      <xdr:nvSpPr>
        <xdr:cNvPr id="211" name="テキスト ボックス 210"/>
        <xdr:cNvSpPr txBox="1"/>
      </xdr:nvSpPr>
      <xdr:spPr>
        <a:xfrm>
          <a:off x="1828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212" name="円/楕円 211"/>
        <xdr:cNvSpPr/>
      </xdr:nvSpPr>
      <xdr:spPr>
        <a:xfrm>
          <a:off x="1270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213" name="テキスト ボックス 212"/>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平成２４年度から０．５％増加し、１２．０％となったものの、全国平均、県平均及び類似団体平均と比較しすべて下回っている状況である。</a:t>
          </a:r>
        </a:p>
        <a:p>
          <a:r>
            <a:rPr kumimoji="1" lang="ja-JP" altLang="en-US" sz="1050">
              <a:latin typeface="ＭＳ Ｐゴシック"/>
            </a:rPr>
            <a:t>　これは、補助費等で説明したとおり繰出金のうち下水道事業への繰出金が補助費等に移行したことが主な要因として考えられる。</a:t>
          </a:r>
        </a:p>
        <a:p>
          <a:r>
            <a:rPr kumimoji="1" lang="ja-JP" altLang="en-US" sz="1050">
              <a:latin typeface="ＭＳ Ｐゴシック"/>
            </a:rPr>
            <a:t>　平成２４年度から０．５％増加した主な要因は、国民健康保険事業会計への赤字補てん財源繰出金が約１億５千万円増加したことや、維持補修費における道路や庁舎等、学校施設等の修繕費の増加が挙げられる。　繰出金は今後、増加すると予想されるため、各特別会計においては事務費削減、保険料の適正化に努め、財政健全化を図る。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12700</xdr:rowOff>
    </xdr:to>
    <xdr:cxnSp macro="">
      <xdr:nvCxnSpPr>
        <xdr:cNvPr id="246" name="直線コネクタ 245"/>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146050</xdr:rowOff>
    </xdr:to>
    <xdr:cxnSp macro="">
      <xdr:nvCxnSpPr>
        <xdr:cNvPr id="249" name="直線コネクタ 248"/>
        <xdr:cNvCxnSpPr/>
      </xdr:nvCxnSpPr>
      <xdr:spPr>
        <a:xfrm>
          <a:off x="14782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100330</xdr:rowOff>
    </xdr:to>
    <xdr:cxnSp macro="">
      <xdr:nvCxnSpPr>
        <xdr:cNvPr id="252" name="直線コネクタ 251"/>
        <xdr:cNvCxnSpPr/>
      </xdr:nvCxnSpPr>
      <xdr:spPr>
        <a:xfrm>
          <a:off x="13893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77470</xdr:rowOff>
    </xdr:to>
    <xdr:cxnSp macro="">
      <xdr:nvCxnSpPr>
        <xdr:cNvPr id="255" name="直線コネクタ 254"/>
        <xdr:cNvCxnSpPr/>
      </xdr:nvCxnSpPr>
      <xdr:spPr>
        <a:xfrm flipV="1">
          <a:off x="13004800" y="949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5" name="円/楕円 264"/>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6"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7" name="円/楕円 266"/>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8" name="テキスト ボックス 267"/>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69" name="円/楕円 268"/>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0" name="テキスト ボックス 269"/>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1" name="円/楕円 270"/>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2" name="テキスト ボックス 271"/>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3" name="円/楕円 272"/>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4" name="テキスト ボックス 273"/>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類似団体等の平均を大きく上回っているのは、平成２１年度から下水道事業特別会計を企業会計へ移行し、繰出金が補助費等に移行したことが大きく影響している。</a:t>
          </a:r>
        </a:p>
        <a:p>
          <a:r>
            <a:rPr kumimoji="1" lang="ja-JP" altLang="en-US" sz="1050">
              <a:latin typeface="ＭＳ Ｐゴシック"/>
            </a:rPr>
            <a:t>　平成２５年度増加の要因としては、上天草・宇城水道企業団における導水管更新事業への負担金が約３千万円、人・農地プラン事業補助金が約４千万円、前年度から皆増したことが挙げられる。</a:t>
          </a:r>
        </a:p>
        <a:p>
          <a:r>
            <a:rPr kumimoji="1" lang="ja-JP" altLang="en-US" sz="1050">
              <a:latin typeface="ＭＳ Ｐゴシック"/>
            </a:rPr>
            <a:t>　平成１８年度以降、補助金交付の適正化を図っているが、今後も交付要綱の見直しによる経費縮減（市単独補助金については１０％削減）や、公営事業会計等の繰出（補助）先の財政状況の把握や健全化を図り、歳出抑制に努める。</a:t>
          </a:r>
        </a:p>
        <a:p>
          <a:endParaRPr kumimoji="1" lang="ja-JP" altLang="en-US" sz="105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36</xdr:row>
      <xdr:rowOff>149860</xdr:rowOff>
    </xdr:to>
    <xdr:cxnSp macro="">
      <xdr:nvCxnSpPr>
        <xdr:cNvPr id="304" name="直線コネクタ 303"/>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83566</xdr:rowOff>
    </xdr:to>
    <xdr:cxnSp macro="">
      <xdr:nvCxnSpPr>
        <xdr:cNvPr id="307" name="直線コネクタ 306"/>
        <xdr:cNvCxnSpPr/>
      </xdr:nvCxnSpPr>
      <xdr:spPr>
        <a:xfrm flipV="1">
          <a:off x="14782800" y="63174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110998</xdr:rowOff>
    </xdr:to>
    <xdr:cxnSp macro="">
      <xdr:nvCxnSpPr>
        <xdr:cNvPr id="310" name="直線コネクタ 309"/>
        <xdr:cNvCxnSpPr/>
      </xdr:nvCxnSpPr>
      <xdr:spPr>
        <a:xfrm flipV="1">
          <a:off x="13893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147574</xdr:rowOff>
    </xdr:to>
    <xdr:cxnSp macro="">
      <xdr:nvCxnSpPr>
        <xdr:cNvPr id="313" name="直線コネクタ 312"/>
        <xdr:cNvCxnSpPr/>
      </xdr:nvCxnSpPr>
      <xdr:spPr>
        <a:xfrm flipV="1">
          <a:off x="13004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3" name="円/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4"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5" name="円/楕円 324"/>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26" name="テキスト ボックス 32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7" name="円/楕円 326"/>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8" name="テキスト ボックス 327"/>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9" name="円/楕円 328"/>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0" name="テキスト ボックス 329"/>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1" name="円/楕円 330"/>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2" name="テキスト ボックス 331"/>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２３年度以降同水準で推移しており、平成２５年度については、前年度から０．１％減少し、２０．３％となっているが、全国平均や県平均及び類似団体平均と比較した場合、大きく上回っている状況である。</a:t>
          </a:r>
        </a:p>
        <a:p>
          <a:r>
            <a:rPr kumimoji="1" lang="ja-JP" altLang="en-US" sz="1050">
              <a:latin typeface="ＭＳ Ｐゴシック"/>
            </a:rPr>
            <a:t>　要因としては、平成１９～２１年度に行った補償金免除繰上償還により、平成２２年度までは減少傾向にあったが、普通建設事業費に係る起債（合併特例債）の元金償還の開始等が影響しており、以降増加している。</a:t>
          </a:r>
        </a:p>
        <a:p>
          <a:r>
            <a:rPr kumimoji="1" lang="ja-JP" altLang="en-US" sz="1050">
              <a:latin typeface="ＭＳ Ｐゴシック"/>
            </a:rPr>
            <a:t>　今後は耐震改修事業や戸馳大橋架替事業、駅周辺整備事業等、大型建設事業が控えていることから比率の悪化が懸念されるが、建設事業計画のさらなる見直しや起債発行額の抑制により、県平均まで近づく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145287</xdr:rowOff>
    </xdr:to>
    <xdr:cxnSp macro="">
      <xdr:nvCxnSpPr>
        <xdr:cNvPr id="362" name="直線コネクタ 361"/>
        <xdr:cNvCxnSpPr/>
      </xdr:nvCxnSpPr>
      <xdr:spPr>
        <a:xfrm flipV="1">
          <a:off x="3987800" y="135138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145287</xdr:rowOff>
    </xdr:to>
    <xdr:cxnSp macro="">
      <xdr:nvCxnSpPr>
        <xdr:cNvPr id="365" name="直線コネクタ 364"/>
        <xdr:cNvCxnSpPr/>
      </xdr:nvCxnSpPr>
      <xdr:spPr>
        <a:xfrm>
          <a:off x="3098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140715</xdr:rowOff>
    </xdr:to>
    <xdr:cxnSp macro="">
      <xdr:nvCxnSpPr>
        <xdr:cNvPr id="368" name="直線コネクタ 367"/>
        <xdr:cNvCxnSpPr/>
      </xdr:nvCxnSpPr>
      <xdr:spPr>
        <a:xfrm>
          <a:off x="2209800" y="134772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127000</xdr:rowOff>
    </xdr:to>
    <xdr:cxnSp macro="">
      <xdr:nvCxnSpPr>
        <xdr:cNvPr id="371" name="直線コネクタ 370"/>
        <xdr:cNvCxnSpPr/>
      </xdr:nvCxnSpPr>
      <xdr:spPr>
        <a:xfrm flipV="1">
          <a:off x="1320800" y="13477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1" name="円/楕円 380"/>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2"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3" name="円/楕円 382"/>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4" name="テキスト ボックス 383"/>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5" name="円/楕円 384"/>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6" name="テキスト ボックス 385"/>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7" name="円/楕円 386"/>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8" name="テキスト ボックス 38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9" name="円/楕円 388"/>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90" name="テキスト ボックス 389"/>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公債費を除く経常収支比率は、平成２４年度より０．９％増加しているもの、類似団体平均より５．６％下回っており、全国平均や熊本県平均ともに下回っている状況である。</a:t>
          </a:r>
        </a:p>
        <a:p>
          <a:r>
            <a:rPr kumimoji="1" lang="ja-JP" altLang="en-US" sz="1050">
              <a:latin typeface="ＭＳ Ｐゴシック"/>
            </a:rPr>
            <a:t>　今後は人事考課制度の活用等による給与の適正化、定員管理計画に基づく職員数の見直しにより人件費の抑制を図りるとともに、施設の統廃合、指定管理者制度の活用や民間委託等による業務の委託化を検討しながら行財政改革を進めていく。</a:t>
          </a:r>
        </a:p>
        <a:p>
          <a:r>
            <a:rPr kumimoji="1" lang="ja-JP" altLang="en-US" sz="1050">
              <a:latin typeface="ＭＳ Ｐゴシック"/>
            </a:rPr>
            <a:t>　また公債費や繰出金（補助金）に繋がる建設事業費の抑制に努め、公営事業会計等を含む市全体の財政健全化を図る。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104139</xdr:rowOff>
    </xdr:to>
    <xdr:cxnSp macro="">
      <xdr:nvCxnSpPr>
        <xdr:cNvPr id="423" name="直線コネクタ 422"/>
        <xdr:cNvCxnSpPr/>
      </xdr:nvCxnSpPr>
      <xdr:spPr>
        <a:xfrm>
          <a:off x="15671800" y="13100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77</xdr:row>
      <xdr:rowOff>5080</xdr:rowOff>
    </xdr:to>
    <xdr:cxnSp macro="">
      <xdr:nvCxnSpPr>
        <xdr:cNvPr id="426" name="直線コネクタ 425"/>
        <xdr:cNvCxnSpPr/>
      </xdr:nvCxnSpPr>
      <xdr:spPr>
        <a:xfrm flipV="1">
          <a:off x="14782800" y="13100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5080</xdr:rowOff>
    </xdr:to>
    <xdr:cxnSp macro="">
      <xdr:nvCxnSpPr>
        <xdr:cNvPr id="429" name="直線コネクタ 428"/>
        <xdr:cNvCxnSpPr/>
      </xdr:nvCxnSpPr>
      <xdr:spPr>
        <a:xfrm>
          <a:off x="13893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66039</xdr:rowOff>
    </xdr:to>
    <xdr:cxnSp macro="">
      <xdr:nvCxnSpPr>
        <xdr:cNvPr id="432" name="直線コネクタ 431"/>
        <xdr:cNvCxnSpPr/>
      </xdr:nvCxnSpPr>
      <xdr:spPr>
        <a:xfrm flipV="1">
          <a:off x="13004800" y="13164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2" name="円/楕円 441"/>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3"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4" name="円/楕円 443"/>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5" name="テキスト ボックス 444"/>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6" name="円/楕円 445"/>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66057</xdr:rowOff>
    </xdr:from>
    <xdr:ext cx="762000" cy="259045"/>
    <xdr:sp macro="" textlink="">
      <xdr:nvSpPr>
        <xdr:cNvPr id="447" name="テキスト ボックス 446"/>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48" name="円/楕円 447"/>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49" name="テキスト ボックス 448"/>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0" name="円/楕円 449"/>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51" name="テキスト ボックス 450"/>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熊本県宇城市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37084</xdr:rowOff>
    </xdr:from>
    <xdr:to>
      <xdr:col>4</xdr:col>
      <xdr:colOff>1117600</xdr:colOff>
      <xdr:row>15</xdr:row>
      <xdr:rowOff>104921</xdr:rowOff>
    </xdr:to>
    <xdr:cxnSp macro="">
      <xdr:nvCxnSpPr>
        <xdr:cNvPr id="50" name="直線コネクタ 49"/>
        <xdr:cNvCxnSpPr/>
      </xdr:nvCxnSpPr>
      <xdr:spPr bwMode="auto">
        <a:xfrm>
          <a:off x="5003800" y="2656459"/>
          <a:ext cx="647700" cy="6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144164</xdr:rowOff>
    </xdr:from>
    <xdr:to>
      <xdr:col>4</xdr:col>
      <xdr:colOff>469900</xdr:colOff>
      <xdr:row>15</xdr:row>
      <xdr:rowOff>37084</xdr:rowOff>
    </xdr:to>
    <xdr:cxnSp macro="">
      <xdr:nvCxnSpPr>
        <xdr:cNvPr id="53" name="直線コネクタ 52"/>
        <xdr:cNvCxnSpPr/>
      </xdr:nvCxnSpPr>
      <xdr:spPr bwMode="auto">
        <a:xfrm>
          <a:off x="4305300" y="2592089"/>
          <a:ext cx="698500" cy="6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144164</xdr:rowOff>
    </xdr:from>
    <xdr:to>
      <xdr:col>3</xdr:col>
      <xdr:colOff>904875</xdr:colOff>
      <xdr:row>14</xdr:row>
      <xdr:rowOff>159633</xdr:rowOff>
    </xdr:to>
    <xdr:cxnSp macro="">
      <xdr:nvCxnSpPr>
        <xdr:cNvPr id="56" name="直線コネクタ 55"/>
        <xdr:cNvCxnSpPr/>
      </xdr:nvCxnSpPr>
      <xdr:spPr bwMode="auto">
        <a:xfrm flipV="1">
          <a:off x="3606800" y="2592089"/>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136773</xdr:rowOff>
    </xdr:from>
    <xdr:to>
      <xdr:col>3</xdr:col>
      <xdr:colOff>206375</xdr:colOff>
      <xdr:row>14</xdr:row>
      <xdr:rowOff>159633</xdr:rowOff>
    </xdr:to>
    <xdr:cxnSp macro="">
      <xdr:nvCxnSpPr>
        <xdr:cNvPr id="59" name="直線コネクタ 58"/>
        <xdr:cNvCxnSpPr/>
      </xdr:nvCxnSpPr>
      <xdr:spPr bwMode="auto">
        <a:xfrm>
          <a:off x="2908300" y="2584698"/>
          <a:ext cx="6985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54121</xdr:rowOff>
    </xdr:from>
    <xdr:to>
      <xdr:col>5</xdr:col>
      <xdr:colOff>34925</xdr:colOff>
      <xdr:row>15</xdr:row>
      <xdr:rowOff>155721</xdr:rowOff>
    </xdr:to>
    <xdr:sp macro="" textlink="">
      <xdr:nvSpPr>
        <xdr:cNvPr id="69" name="円/楕円 68"/>
        <xdr:cNvSpPr/>
      </xdr:nvSpPr>
      <xdr:spPr bwMode="auto">
        <a:xfrm>
          <a:off x="5600700" y="267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70648</xdr:rowOff>
    </xdr:from>
    <xdr:ext cx="762000" cy="259045"/>
    <xdr:sp macro="" textlink="">
      <xdr:nvSpPr>
        <xdr:cNvPr id="70" name="人口1人当たり決算額の推移該当値テキスト130"/>
        <xdr:cNvSpPr txBox="1"/>
      </xdr:nvSpPr>
      <xdr:spPr>
        <a:xfrm>
          <a:off x="5740400" y="25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83,659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157734</xdr:rowOff>
    </xdr:from>
    <xdr:to>
      <xdr:col>4</xdr:col>
      <xdr:colOff>520700</xdr:colOff>
      <xdr:row>15</xdr:row>
      <xdr:rowOff>87884</xdr:rowOff>
    </xdr:to>
    <xdr:sp macro="" textlink="">
      <xdr:nvSpPr>
        <xdr:cNvPr id="71" name="円/楕円 70"/>
        <xdr:cNvSpPr/>
      </xdr:nvSpPr>
      <xdr:spPr bwMode="auto">
        <a:xfrm>
          <a:off x="4953000" y="260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98061</xdr:rowOff>
    </xdr:from>
    <xdr:ext cx="736600" cy="259045"/>
    <xdr:sp macro="" textlink="">
      <xdr:nvSpPr>
        <xdr:cNvPr id="72" name="テキスト ボックス 71"/>
        <xdr:cNvSpPr txBox="1"/>
      </xdr:nvSpPr>
      <xdr:spPr>
        <a:xfrm>
          <a:off x="4622800" y="2374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93364</xdr:rowOff>
    </xdr:from>
    <xdr:to>
      <xdr:col>3</xdr:col>
      <xdr:colOff>955675</xdr:colOff>
      <xdr:row>15</xdr:row>
      <xdr:rowOff>23514</xdr:rowOff>
    </xdr:to>
    <xdr:sp macro="" textlink="">
      <xdr:nvSpPr>
        <xdr:cNvPr id="73" name="円/楕円 72"/>
        <xdr:cNvSpPr/>
      </xdr:nvSpPr>
      <xdr:spPr bwMode="auto">
        <a:xfrm>
          <a:off x="4254500" y="254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33691</xdr:rowOff>
    </xdr:from>
    <xdr:ext cx="762000" cy="259045"/>
    <xdr:sp macro="" textlink="">
      <xdr:nvSpPr>
        <xdr:cNvPr id="74" name="テキスト ボックス 73"/>
        <xdr:cNvSpPr txBox="1"/>
      </xdr:nvSpPr>
      <xdr:spPr>
        <a:xfrm>
          <a:off x="3924300" y="231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90,599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108833</xdr:rowOff>
    </xdr:from>
    <xdr:to>
      <xdr:col>3</xdr:col>
      <xdr:colOff>257175</xdr:colOff>
      <xdr:row>15</xdr:row>
      <xdr:rowOff>38983</xdr:rowOff>
    </xdr:to>
    <xdr:sp macro="" textlink="">
      <xdr:nvSpPr>
        <xdr:cNvPr id="75" name="円/楕円 74"/>
        <xdr:cNvSpPr/>
      </xdr:nvSpPr>
      <xdr:spPr bwMode="auto">
        <a:xfrm>
          <a:off x="3556000" y="255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49160</xdr:rowOff>
    </xdr:from>
    <xdr:ext cx="762000" cy="259045"/>
    <xdr:sp macro="" textlink="">
      <xdr:nvSpPr>
        <xdr:cNvPr id="76" name="テキスト ボックス 75"/>
        <xdr:cNvSpPr txBox="1"/>
      </xdr:nvSpPr>
      <xdr:spPr>
        <a:xfrm>
          <a:off x="3225800" y="232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85973</xdr:rowOff>
    </xdr:from>
    <xdr:to>
      <xdr:col>2</xdr:col>
      <xdr:colOff>692150</xdr:colOff>
      <xdr:row>15</xdr:row>
      <xdr:rowOff>16123</xdr:rowOff>
    </xdr:to>
    <xdr:sp macro="" textlink="">
      <xdr:nvSpPr>
        <xdr:cNvPr id="77" name="円/楕円 76"/>
        <xdr:cNvSpPr/>
      </xdr:nvSpPr>
      <xdr:spPr bwMode="auto">
        <a:xfrm>
          <a:off x="2857500" y="2533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26300</xdr:rowOff>
    </xdr:from>
    <xdr:ext cx="762000" cy="259045"/>
    <xdr:sp macro="" textlink="">
      <xdr:nvSpPr>
        <xdr:cNvPr id="78" name="テキスト ボックス 77"/>
        <xdr:cNvSpPr txBox="1"/>
      </xdr:nvSpPr>
      <xdr:spPr>
        <a:xfrm>
          <a:off x="2527300" y="230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145722</xdr:rowOff>
    </xdr:from>
    <xdr:to>
      <xdr:col>4</xdr:col>
      <xdr:colOff>1117600</xdr:colOff>
      <xdr:row>35</xdr:row>
      <xdr:rowOff>237208</xdr:rowOff>
    </xdr:to>
    <xdr:cxnSp macro="">
      <xdr:nvCxnSpPr>
        <xdr:cNvPr id="110" name="直線コネクタ 109"/>
        <xdr:cNvCxnSpPr/>
      </xdr:nvCxnSpPr>
      <xdr:spPr bwMode="auto">
        <a:xfrm>
          <a:off x="5003800" y="6756072"/>
          <a:ext cx="647700" cy="9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50922</xdr:rowOff>
    </xdr:from>
    <xdr:to>
      <xdr:col>4</xdr:col>
      <xdr:colOff>469900</xdr:colOff>
      <xdr:row>35</xdr:row>
      <xdr:rowOff>145722</xdr:rowOff>
    </xdr:to>
    <xdr:cxnSp macro="">
      <xdr:nvCxnSpPr>
        <xdr:cNvPr id="113" name="直線コネクタ 112"/>
        <xdr:cNvCxnSpPr/>
      </xdr:nvCxnSpPr>
      <xdr:spPr bwMode="auto">
        <a:xfrm>
          <a:off x="4305300" y="6661272"/>
          <a:ext cx="698500" cy="9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333494</xdr:rowOff>
    </xdr:from>
    <xdr:to>
      <xdr:col>3</xdr:col>
      <xdr:colOff>904875</xdr:colOff>
      <xdr:row>35</xdr:row>
      <xdr:rowOff>50922</xdr:rowOff>
    </xdr:to>
    <xdr:cxnSp macro="">
      <xdr:nvCxnSpPr>
        <xdr:cNvPr id="116" name="直線コネクタ 115"/>
        <xdr:cNvCxnSpPr/>
      </xdr:nvCxnSpPr>
      <xdr:spPr bwMode="auto">
        <a:xfrm>
          <a:off x="3606800" y="6600944"/>
          <a:ext cx="698500" cy="60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333494</xdr:rowOff>
    </xdr:from>
    <xdr:to>
      <xdr:col>3</xdr:col>
      <xdr:colOff>206375</xdr:colOff>
      <xdr:row>35</xdr:row>
      <xdr:rowOff>26645</xdr:rowOff>
    </xdr:to>
    <xdr:cxnSp macro="">
      <xdr:nvCxnSpPr>
        <xdr:cNvPr id="119" name="直線コネクタ 118"/>
        <xdr:cNvCxnSpPr/>
      </xdr:nvCxnSpPr>
      <xdr:spPr bwMode="auto">
        <a:xfrm flipV="1">
          <a:off x="2908300" y="6600944"/>
          <a:ext cx="698500" cy="3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186408</xdr:rowOff>
    </xdr:from>
    <xdr:to>
      <xdr:col>5</xdr:col>
      <xdr:colOff>34925</xdr:colOff>
      <xdr:row>35</xdr:row>
      <xdr:rowOff>288008</xdr:rowOff>
    </xdr:to>
    <xdr:sp macro="" textlink="">
      <xdr:nvSpPr>
        <xdr:cNvPr id="129" name="円/楕円 128"/>
        <xdr:cNvSpPr/>
      </xdr:nvSpPr>
      <xdr:spPr bwMode="auto">
        <a:xfrm>
          <a:off x="5600700" y="679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31485</xdr:rowOff>
    </xdr:from>
    <xdr:ext cx="762000" cy="259045"/>
    <xdr:sp macro="" textlink="">
      <xdr:nvSpPr>
        <xdr:cNvPr id="130" name="人口1人当たり決算額の推移該当値テキスト445"/>
        <xdr:cNvSpPr txBox="1"/>
      </xdr:nvSpPr>
      <xdr:spPr>
        <a:xfrm>
          <a:off x="5740400" y="664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94922</xdr:rowOff>
    </xdr:from>
    <xdr:to>
      <xdr:col>4</xdr:col>
      <xdr:colOff>520700</xdr:colOff>
      <xdr:row>35</xdr:row>
      <xdr:rowOff>196522</xdr:rowOff>
    </xdr:to>
    <xdr:sp macro="" textlink="">
      <xdr:nvSpPr>
        <xdr:cNvPr id="131" name="円/楕円 130"/>
        <xdr:cNvSpPr/>
      </xdr:nvSpPr>
      <xdr:spPr bwMode="auto">
        <a:xfrm>
          <a:off x="4953000" y="670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206699</xdr:rowOff>
    </xdr:from>
    <xdr:ext cx="736600" cy="259045"/>
    <xdr:sp macro="" textlink="">
      <xdr:nvSpPr>
        <xdr:cNvPr id="132" name="テキスト ボックス 131"/>
        <xdr:cNvSpPr txBox="1"/>
      </xdr:nvSpPr>
      <xdr:spPr>
        <a:xfrm>
          <a:off x="4622800" y="647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122</xdr:rowOff>
    </xdr:from>
    <xdr:to>
      <xdr:col>3</xdr:col>
      <xdr:colOff>955675</xdr:colOff>
      <xdr:row>35</xdr:row>
      <xdr:rowOff>101722</xdr:rowOff>
    </xdr:to>
    <xdr:sp macro="" textlink="">
      <xdr:nvSpPr>
        <xdr:cNvPr id="133" name="円/楕円 132"/>
        <xdr:cNvSpPr/>
      </xdr:nvSpPr>
      <xdr:spPr bwMode="auto">
        <a:xfrm>
          <a:off x="4254500" y="66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111899</xdr:rowOff>
    </xdr:from>
    <xdr:ext cx="762000" cy="259045"/>
    <xdr:sp macro="" textlink="">
      <xdr:nvSpPr>
        <xdr:cNvPr id="134" name="テキスト ボックス 133"/>
        <xdr:cNvSpPr txBox="1"/>
      </xdr:nvSpPr>
      <xdr:spPr>
        <a:xfrm>
          <a:off x="3924300" y="637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35,828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282694</xdr:rowOff>
    </xdr:from>
    <xdr:to>
      <xdr:col>3</xdr:col>
      <xdr:colOff>257175</xdr:colOff>
      <xdr:row>35</xdr:row>
      <xdr:rowOff>41394</xdr:rowOff>
    </xdr:to>
    <xdr:sp macro="" textlink="">
      <xdr:nvSpPr>
        <xdr:cNvPr id="135" name="円/楕円 134"/>
        <xdr:cNvSpPr/>
      </xdr:nvSpPr>
      <xdr:spPr bwMode="auto">
        <a:xfrm>
          <a:off x="3556000" y="655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51571</xdr:rowOff>
    </xdr:from>
    <xdr:ext cx="762000" cy="259045"/>
    <xdr:sp macro="" textlink="">
      <xdr:nvSpPr>
        <xdr:cNvPr id="136" name="テキスト ボックス 135"/>
        <xdr:cNvSpPr txBox="1"/>
      </xdr:nvSpPr>
      <xdr:spPr>
        <a:xfrm>
          <a:off x="3225800" y="6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318745</xdr:rowOff>
    </xdr:from>
    <xdr:to>
      <xdr:col>2</xdr:col>
      <xdr:colOff>692150</xdr:colOff>
      <xdr:row>35</xdr:row>
      <xdr:rowOff>77445</xdr:rowOff>
    </xdr:to>
    <xdr:sp macro="" textlink="">
      <xdr:nvSpPr>
        <xdr:cNvPr id="137" name="円/楕円 136"/>
        <xdr:cNvSpPr/>
      </xdr:nvSpPr>
      <xdr:spPr bwMode="auto">
        <a:xfrm>
          <a:off x="2857500" y="6586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87621</xdr:rowOff>
    </xdr:from>
    <xdr:ext cx="762000" cy="259045"/>
    <xdr:sp macro="" textlink="">
      <xdr:nvSpPr>
        <xdr:cNvPr id="138" name="テキスト ボックス 137"/>
        <xdr:cNvSpPr txBox="1"/>
      </xdr:nvSpPr>
      <xdr:spPr>
        <a:xfrm>
          <a:off x="2527300" y="635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財政調整基金残高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平成１９年度までは基金取崩を行っていたため残高は減少、平成２０年度以降は増加傾向にあり、特に平成２１年度以降は予算上の積み立てを行っているため急増している。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実質収支額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上記と同様の推移となっており、平成２２年度以降は、臨時的な交付金による歳入の増加や経費節減の効果により、比率が大幅に伸びている状況である。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実質単年度収支</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平成２１年度以降は基金の取り崩しもなく、比率は増加傾向にあり、比較的に安定した財政運営といえる。</a:t>
          </a:r>
        </a:p>
        <a:p>
          <a:r>
            <a:rPr kumimoji="1" lang="ja-JP" altLang="en-US" sz="1050">
              <a:latin typeface="ＭＳ ゴシック" pitchFamily="49" charset="-128"/>
              <a:ea typeface="ＭＳ ゴシック" pitchFamily="49" charset="-128"/>
            </a:rPr>
            <a:t>　全ての比率等の背景には、近年の普通交付税の増加や地域活性化対策による臨時交付金、人件費及び公債費の減少等が影響していると考えられる。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実質収支額が標準財政規模に占める割合を表わす比率で、各会計は黒字の状況である。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近年の普通交付税の増加や地域活性化対策による臨時交付金、職員数の減少に伴う人件費の減少等の影響で黒字額が増加傾向にある。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水道事業会計・簡易水道事業特別会計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年々、減少傾向にある。一般会計から各事業会計への繰出も、年々増加しているため、財政状況の悪化が懸念される。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宇城市民病院事業会計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微増ではあるが改善しているため、安定した財政運営の状況と考えられる。また地方債の残高もほとんどなく、当分の間はこの状況が続くと推測される。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下水道事業会計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平成１９年度までは経理を特別会計で処理していたが、平成２０年度以降は公営企業会計に移行している。一般会計からの繰出（補助）状況は、年々増加しているため、財政状況の悪化が特に懸念される。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国民健康保険特別会計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赤字補てんとして、約１億４千万円の基準外繰出金の影響で、比率が増加している。</a:t>
          </a:r>
        </a:p>
        <a:p>
          <a:r>
            <a:rPr kumimoji="1" lang="ja-JP" altLang="en-US" sz="1050">
              <a:latin typeface="ＭＳ ゴシック" pitchFamily="49" charset="-128"/>
              <a:ea typeface="ＭＳ ゴシック" pitchFamily="49" charset="-128"/>
            </a:rPr>
            <a:t>　保険料の見直しや徴収率向上に努めているものの、予算編成が厳しい状況である。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介護保険特別会計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基金繰入により財源補填等を行い、黒字増となったが、収支は厳しい状況である。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奨学金特別会計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奨学金の貸付と償還状況の把握、基金の適正管理に努め、財政運営の安定を図る。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その他会計</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平成２０年度から下水道を企業会計に移行、後期高齢者医療特別会計のみとなっている。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分子の減少の主な要因としては、一般会計における既発債の地方債元利償還金の完済等により約５千万円の減少、公営企業の地方債充当と認められる繰入金が、下水道事業で約１億１千万円の減少となったことなどにより約１億円の減少、一部事務組合等の地方債充当と認められる補助金等は、宇城広域連合のクリーンセンター分の公債費が約１億４千万円の減少となったことなどにより、約１億７千万円の減少となった。</a:t>
          </a:r>
        </a:p>
        <a:p>
          <a:r>
            <a:rPr kumimoji="1" lang="ja-JP" altLang="en-US" sz="1050">
              <a:latin typeface="ＭＳ ゴシック" pitchFamily="49" charset="-128"/>
              <a:ea typeface="ＭＳ ゴシック" pitchFamily="49" charset="-128"/>
            </a:rPr>
            <a:t>　また、実質公債費の控除財源となる、普通交付税の基準財政需要額に算入された公債費が約７千万円の減少等により、分子の計は、前年比で約２億５千万円減少の結果となった。</a:t>
          </a:r>
        </a:p>
        <a:p>
          <a:r>
            <a:rPr kumimoji="1" lang="ja-JP" altLang="en-US" sz="1050">
              <a:latin typeface="ＭＳ ゴシック" pitchFamily="49" charset="-128"/>
              <a:ea typeface="ＭＳ ゴシック" pitchFamily="49" charset="-128"/>
            </a:rPr>
            <a:t>　今後は、小中学校耐震改修事業や戸馳大橋架替事業、駅周辺整備事業等、大型建設事業が控えていることから建設事業計画のさらなる見直しや起債発行額の抑制に努め、協議不要団体になる基準の１６％を超え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分子の推移としては、平成１９年度以降減少し続けている状況であるかせ、依然として類似団体平均を大きく上回っている。</a:t>
          </a:r>
        </a:p>
        <a:p>
          <a:r>
            <a:rPr kumimoji="1" lang="ja-JP" altLang="en-US" sz="1050">
              <a:latin typeface="ＭＳ ゴシック" pitchFamily="49" charset="-128"/>
              <a:ea typeface="ＭＳ ゴシック" pitchFamily="49" charset="-128"/>
            </a:rPr>
            <a:t>　改善要因は、一部事務組合等負担額が宇城広域連合の地方債で増加（約１億６千万円の増）したものの、将来負担額のうち、地方債の現在高が地方債発行の抑制により大幅に減少（約４億７千万円の減）、一般会計が負担する公営企業債に充当されたと認められる繰入金が大幅に減少（約１０億４千万円の減）などが挙げられる。また、財政調整基金の積立の影響による充当可能基金の大幅な増加（約１３億９千万円の増）も要因の一つである。</a:t>
          </a:r>
        </a:p>
        <a:p>
          <a:r>
            <a:rPr kumimoji="1" lang="ja-JP" altLang="en-US" sz="1050">
              <a:latin typeface="ＭＳ ゴシック" pitchFamily="49" charset="-128"/>
              <a:ea typeface="ＭＳ ゴシック" pitchFamily="49" charset="-128"/>
            </a:rPr>
            <a:t>　今後の見通しとしては、普通建設事業の大型事業が控えているため、地方債の現在高は増加すると予想されるが、事業の整理や規模縮小などによる事業費の抑制、交付税の公債費算入率が高い有利な起債の活用により、分子の上昇の抑制に努める。</a:t>
          </a:r>
        </a:p>
        <a:p>
          <a:r>
            <a:rPr kumimoji="1" lang="ja-JP" altLang="en-US" sz="1050">
              <a:latin typeface="ＭＳ ゴシック" pitchFamily="49" charset="-128"/>
              <a:ea typeface="ＭＳ ゴシック" pitchFamily="49" charset="-128"/>
            </a:rPr>
            <a:t>　また集中改革プラン等に基づく職員数の削減による退職手当負担見込額の減少、歳出削減努力等による財政調整基金の増資等により、分子はほぼ横ばいで推移すると考える。</a:t>
          </a:r>
        </a:p>
        <a:p>
          <a:r>
            <a:rPr kumimoji="1" lang="ja-JP" altLang="en-US" sz="1050">
              <a:latin typeface="ＭＳ ゴシック" pitchFamily="49" charset="-128"/>
              <a:ea typeface="ＭＳ ゴシック" pitchFamily="49" charset="-128"/>
            </a:rPr>
            <a:t>　今後も後世への負担を少しでも軽減できるよう、新規事業の総点検を図り、施設の統廃合を推進し人件費や物件費等の経常経費の削減を中心とする行財政改革を進め、地方債発行の抑制や基金の増資を図り、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29521690</v>
      </c>
      <c r="BO4" s="349"/>
      <c r="BP4" s="349"/>
      <c r="BQ4" s="349"/>
      <c r="BR4" s="349"/>
      <c r="BS4" s="349"/>
      <c r="BT4" s="349"/>
      <c r="BU4" s="350"/>
      <c r="BV4" s="348">
        <v>27620439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5.5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28257645</v>
      </c>
      <c r="BO5" s="386"/>
      <c r="BP5" s="386"/>
      <c r="BQ5" s="386"/>
      <c r="BR5" s="386"/>
      <c r="BS5" s="386"/>
      <c r="BT5" s="386"/>
      <c r="BU5" s="387"/>
      <c r="BV5" s="385">
        <v>26454937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86.7</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1264045</v>
      </c>
      <c r="BO6" s="386"/>
      <c r="BP6" s="386"/>
      <c r="BQ6" s="386"/>
      <c r="BR6" s="386"/>
      <c r="BS6" s="386"/>
      <c r="BT6" s="386"/>
      <c r="BU6" s="387"/>
      <c r="BV6" s="385">
        <v>1165502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92.6</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247720</v>
      </c>
      <c r="BO7" s="386"/>
      <c r="BP7" s="386"/>
      <c r="BQ7" s="386"/>
      <c r="BR7" s="386"/>
      <c r="BS7" s="386"/>
      <c r="BT7" s="386"/>
      <c r="BU7" s="387"/>
      <c r="BV7" s="385">
        <v>178148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17950687</v>
      </c>
      <c r="CU7" s="386"/>
      <c r="CV7" s="386"/>
      <c r="CW7" s="386"/>
      <c r="CX7" s="386"/>
      <c r="CY7" s="386"/>
      <c r="CZ7" s="386"/>
      <c r="DA7" s="387"/>
      <c r="DB7" s="385">
        <v>17934465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1016325</v>
      </c>
      <c r="BO8" s="386"/>
      <c r="BP8" s="386"/>
      <c r="BQ8" s="386"/>
      <c r="BR8" s="386"/>
      <c r="BS8" s="386"/>
      <c r="BT8" s="386"/>
      <c r="BU8" s="387"/>
      <c r="BV8" s="385">
        <v>987354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61878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28971</v>
      </c>
      <c r="BO9" s="386"/>
      <c r="BP9" s="386"/>
      <c r="BQ9" s="386"/>
      <c r="BR9" s="386"/>
      <c r="BS9" s="386"/>
      <c r="BT9" s="386"/>
      <c r="BU9" s="387"/>
      <c r="BV9" s="385">
        <v>4212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17.8</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63089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1028146</v>
      </c>
      <c r="BO10" s="386"/>
      <c r="BP10" s="386"/>
      <c r="BQ10" s="386"/>
      <c r="BR10" s="386"/>
      <c r="BS10" s="386"/>
      <c r="BT10" s="386"/>
      <c r="BU10" s="387"/>
      <c r="BV10" s="385">
        <v>495209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61967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61734</v>
      </c>
      <c r="S13" s="467"/>
      <c r="T13" s="467"/>
      <c r="U13" s="467"/>
      <c r="V13" s="468"/>
      <c r="W13" s="401" t="s">
        <v>124</v>
      </c>
      <c r="X13" s="402"/>
      <c r="Y13" s="402"/>
      <c r="Z13" s="402"/>
      <c r="AA13" s="402"/>
      <c r="AB13" s="392"/>
      <c r="AC13" s="436">
        <v>4860</v>
      </c>
      <c r="AD13" s="437"/>
      <c r="AE13" s="437"/>
      <c r="AF13" s="437"/>
      <c r="AG13" s="476"/>
      <c r="AH13" s="436">
        <v>5677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1057117</v>
      </c>
      <c r="BO13" s="386"/>
      <c r="BP13" s="386"/>
      <c r="BQ13" s="386"/>
      <c r="BR13" s="386"/>
      <c r="BS13" s="386"/>
      <c r="BT13" s="386"/>
      <c r="BU13" s="387"/>
      <c r="BV13" s="385">
        <v>499421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13.1</v>
      </c>
      <c r="CU13" s="383"/>
      <c r="CV13" s="383"/>
      <c r="CW13" s="383"/>
      <c r="CX13" s="383"/>
      <c r="CY13" s="383"/>
      <c r="CZ13" s="383"/>
      <c r="DA13" s="384"/>
      <c r="DB13" s="382">
        <v>14.6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62083</v>
      </c>
      <c r="S14" s="467"/>
      <c r="T14" s="467"/>
      <c r="U14" s="467"/>
      <c r="V14" s="468"/>
      <c r="W14" s="375"/>
      <c r="X14" s="376"/>
      <c r="Y14" s="376"/>
      <c r="Z14" s="376"/>
      <c r="AA14" s="376"/>
      <c r="AB14" s="365"/>
      <c r="AC14" s="469">
        <v>17</v>
      </c>
      <c r="AD14" s="470"/>
      <c r="AE14" s="470"/>
      <c r="AF14" s="470"/>
      <c r="AG14" s="471"/>
      <c r="AH14" s="469">
        <v>18.5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66.400000000000006</v>
      </c>
      <c r="CU14" s="481"/>
      <c r="CV14" s="481"/>
      <c r="CW14" s="481"/>
      <c r="CX14" s="481"/>
      <c r="CY14" s="481"/>
      <c r="CZ14" s="481"/>
      <c r="DA14" s="482"/>
      <c r="DB14" s="480">
        <v>85.9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61868</v>
      </c>
      <c r="S15" s="467"/>
      <c r="T15" s="467"/>
      <c r="U15" s="467"/>
      <c r="V15" s="468"/>
      <c r="W15" s="401" t="s">
        <v>131</v>
      </c>
      <c r="X15" s="402"/>
      <c r="Y15" s="402"/>
      <c r="Z15" s="402"/>
      <c r="AA15" s="402"/>
      <c r="AB15" s="392"/>
      <c r="AC15" s="436">
        <v>6266</v>
      </c>
      <c r="AD15" s="437"/>
      <c r="AE15" s="437"/>
      <c r="AF15" s="437"/>
      <c r="AG15" s="476"/>
      <c r="AH15" s="436">
        <v>7416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5179227</v>
      </c>
      <c r="BO15" s="349"/>
      <c r="BP15" s="349"/>
      <c r="BQ15" s="349"/>
      <c r="BR15" s="349"/>
      <c r="BS15" s="349"/>
      <c r="BT15" s="349"/>
      <c r="BU15" s="350"/>
      <c r="BV15" s="348">
        <v>5090213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21.9</v>
      </c>
      <c r="AD16" s="470"/>
      <c r="AE16" s="470"/>
      <c r="AF16" s="470"/>
      <c r="AG16" s="471"/>
      <c r="AH16" s="469">
        <v>24.2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12816557</v>
      </c>
      <c r="BO16" s="386"/>
      <c r="BP16" s="386"/>
      <c r="BQ16" s="386"/>
      <c r="BR16" s="386"/>
      <c r="BS16" s="386"/>
      <c r="BT16" s="386"/>
      <c r="BU16" s="387"/>
      <c r="BV16" s="385">
        <v>12832609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17534</v>
      </c>
      <c r="AD17" s="437"/>
      <c r="AE17" s="437"/>
      <c r="AF17" s="437"/>
      <c r="AG17" s="476"/>
      <c r="AH17" s="436">
        <v>17444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6635404</v>
      </c>
      <c r="BO17" s="386"/>
      <c r="BP17" s="386"/>
      <c r="BQ17" s="386"/>
      <c r="BR17" s="386"/>
      <c r="BS17" s="386"/>
      <c r="BT17" s="386"/>
      <c r="BU17" s="387"/>
      <c r="BV17" s="385">
        <v>6515531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188.6</v>
      </c>
      <c r="M18" s="498"/>
      <c r="N18" s="498"/>
      <c r="O18" s="498"/>
      <c r="P18" s="498"/>
      <c r="Q18" s="498"/>
      <c r="R18" s="499"/>
      <c r="S18" s="499"/>
      <c r="T18" s="499"/>
      <c r="U18" s="499"/>
      <c r="V18" s="500"/>
      <c r="W18" s="403"/>
      <c r="X18" s="404"/>
      <c r="Y18" s="404"/>
      <c r="Z18" s="404"/>
      <c r="AA18" s="404"/>
      <c r="AB18" s="395"/>
      <c r="AC18" s="501">
        <v>61.2</v>
      </c>
      <c r="AD18" s="502"/>
      <c r="AE18" s="502"/>
      <c r="AF18" s="502"/>
      <c r="AG18" s="503"/>
      <c r="AH18" s="501">
        <v>56.9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15524082</v>
      </c>
      <c r="BO18" s="386"/>
      <c r="BP18" s="386"/>
      <c r="BQ18" s="386"/>
      <c r="BR18" s="386"/>
      <c r="BS18" s="386"/>
      <c r="BT18" s="386"/>
      <c r="BU18" s="387"/>
      <c r="BV18" s="385">
        <v>15465816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20362428</v>
      </c>
      <c r="BO19" s="386"/>
      <c r="BP19" s="386"/>
      <c r="BQ19" s="386"/>
      <c r="BR19" s="386"/>
      <c r="BS19" s="386"/>
      <c r="BT19" s="386"/>
      <c r="BU19" s="387"/>
      <c r="BV19" s="385">
        <v>19624692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21077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31426663</v>
      </c>
      <c r="BO23" s="386"/>
      <c r="BP23" s="386"/>
      <c r="BQ23" s="386"/>
      <c r="BR23" s="386"/>
      <c r="BS23" s="386"/>
      <c r="BT23" s="386"/>
      <c r="BU23" s="387"/>
      <c r="BV23" s="385">
        <v>31898476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8310</v>
      </c>
      <c r="R24" s="437"/>
      <c r="S24" s="437"/>
      <c r="T24" s="437"/>
      <c r="U24" s="437"/>
      <c r="V24" s="476"/>
      <c r="W24" s="531"/>
      <c r="X24" s="519"/>
      <c r="Y24" s="520"/>
      <c r="Z24" s="435" t="s">
        <v>154</v>
      </c>
      <c r="AA24" s="415"/>
      <c r="AB24" s="415"/>
      <c r="AC24" s="415"/>
      <c r="AD24" s="415"/>
      <c r="AE24" s="415"/>
      <c r="AF24" s="415"/>
      <c r="AG24" s="416"/>
      <c r="AH24" s="436">
        <v>456</v>
      </c>
      <c r="AI24" s="437"/>
      <c r="AJ24" s="437"/>
      <c r="AK24" s="437"/>
      <c r="AL24" s="476"/>
      <c r="AM24" s="436">
        <v>1476072</v>
      </c>
      <c r="AN24" s="437"/>
      <c r="AO24" s="437"/>
      <c r="AP24" s="437"/>
      <c r="AQ24" s="437"/>
      <c r="AR24" s="476"/>
      <c r="AS24" s="436">
        <v>3237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25832985</v>
      </c>
      <c r="BO24" s="386"/>
      <c r="BP24" s="386"/>
      <c r="BQ24" s="386"/>
      <c r="BR24" s="386"/>
      <c r="BS24" s="386"/>
      <c r="BT24" s="386"/>
      <c r="BU24" s="387"/>
      <c r="BV24" s="385">
        <v>25431553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6230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2157451</v>
      </c>
      <c r="BO25" s="349"/>
      <c r="BP25" s="349"/>
      <c r="BQ25" s="349"/>
      <c r="BR25" s="349"/>
      <c r="BS25" s="349"/>
      <c r="BT25" s="349"/>
      <c r="BU25" s="350"/>
      <c r="BV25" s="348">
        <v>2132286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5730</v>
      </c>
      <c r="R26" s="437"/>
      <c r="S26" s="437"/>
      <c r="T26" s="437"/>
      <c r="U26" s="437"/>
      <c r="V26" s="476"/>
      <c r="W26" s="531"/>
      <c r="X26" s="519"/>
      <c r="Y26" s="520"/>
      <c r="Z26" s="435" t="s">
        <v>160</v>
      </c>
      <c r="AA26" s="539"/>
      <c r="AB26" s="539"/>
      <c r="AC26" s="539"/>
      <c r="AD26" s="539"/>
      <c r="AE26" s="539"/>
      <c r="AF26" s="539"/>
      <c r="AG26" s="540"/>
      <c r="AH26" s="436">
        <v>25</v>
      </c>
      <c r="AI26" s="437"/>
      <c r="AJ26" s="437"/>
      <c r="AK26" s="437"/>
      <c r="AL26" s="476"/>
      <c r="AM26" s="436">
        <v>74600</v>
      </c>
      <c r="AN26" s="437"/>
      <c r="AO26" s="437"/>
      <c r="AP26" s="437"/>
      <c r="AQ26" s="437"/>
      <c r="AR26" s="476"/>
      <c r="AS26" s="436">
        <v>2984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4030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4226</v>
      </c>
      <c r="AN27" s="437"/>
      <c r="AO27" s="437"/>
      <c r="AP27" s="437"/>
      <c r="AQ27" s="437"/>
      <c r="AR27" s="476"/>
      <c r="AS27" s="436">
        <v>4226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3690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6840218</v>
      </c>
      <c r="BO28" s="349"/>
      <c r="BP28" s="349"/>
      <c r="BQ28" s="349"/>
      <c r="BR28" s="349"/>
      <c r="BS28" s="349"/>
      <c r="BT28" s="349"/>
      <c r="BU28" s="350"/>
      <c r="BV28" s="348">
        <v>5318072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20</v>
      </c>
      <c r="M29" s="437"/>
      <c r="N29" s="437"/>
      <c r="O29" s="437"/>
      <c r="P29" s="476"/>
      <c r="Q29" s="436">
        <v>3480</v>
      </c>
      <c r="R29" s="437"/>
      <c r="S29" s="437"/>
      <c r="T29" s="437"/>
      <c r="U29" s="437"/>
      <c r="V29" s="476"/>
      <c r="W29" s="531"/>
      <c r="X29" s="519"/>
      <c r="Y29" s="520"/>
      <c r="Z29" s="435" t="s">
        <v>170</v>
      </c>
      <c r="AA29" s="415"/>
      <c r="AB29" s="415"/>
      <c r="AC29" s="415"/>
      <c r="AD29" s="415"/>
      <c r="AE29" s="415"/>
      <c r="AF29" s="415"/>
      <c r="AG29" s="416"/>
      <c r="AH29" s="436">
        <v>457</v>
      </c>
      <c r="AI29" s="437"/>
      <c r="AJ29" s="437"/>
      <c r="AK29" s="437"/>
      <c r="AL29" s="476"/>
      <c r="AM29" s="436">
        <v>1480298</v>
      </c>
      <c r="AN29" s="437"/>
      <c r="AO29" s="437"/>
      <c r="AP29" s="437"/>
      <c r="AQ29" s="437"/>
      <c r="AR29" s="476"/>
      <c r="AS29" s="436">
        <v>3239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571494</v>
      </c>
      <c r="BO29" s="386"/>
      <c r="BP29" s="386"/>
      <c r="BQ29" s="386"/>
      <c r="BR29" s="386"/>
      <c r="BS29" s="386"/>
      <c r="BT29" s="386"/>
      <c r="BU29" s="387"/>
      <c r="BV29" s="385">
        <v>570695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1060340</v>
      </c>
      <c r="BO30" s="553"/>
      <c r="BP30" s="553"/>
      <c r="BQ30" s="553"/>
      <c r="BR30" s="553"/>
      <c r="BS30" s="553"/>
      <c r="BT30" s="553"/>
      <c r="BU30" s="554"/>
      <c r="BV30" s="552">
        <v>499910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熊本県市町村総合事務組合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16</v>
      </c>
      <c r="CP34" s="564"/>
      <c r="CQ34" s="565" t="str">
        <f>IF('各会計、関係団体の財政状況及び健全化判断比率'!BS7="","",'各会計、関係団体の財政状況及び健全化判断比率'!BS7)</f>
        <v>宇城市土地開発公社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奨学金特別会計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上天草・宇城水道企業団</v>
      </c>
      <c r="BZ35" s="565"/>
      <c r="CA35" s="565"/>
      <c r="CB35" s="565"/>
      <c r="CC35" s="565"/>
      <c r="CD35" s="565"/>
      <c r="CE35" s="565"/>
      <c r="CF35" s="565"/>
      <c r="CG35" s="565"/>
      <c r="CH35" s="565"/>
      <c r="CI35" s="565"/>
      <c r="CJ35" s="565"/>
      <c r="CK35" s="565"/>
      <c r="CL35" s="565"/>
      <c r="CM35" s="565"/>
      <c r="CN35" s="165"/>
      <c r="CO35" s="564">
        <f t="shared" ref="CO35:CO43" si="3">IF(CQ35="","",CO34+1)</f>
        <v>17</v>
      </c>
      <c r="CP35" s="564"/>
      <c r="CQ35" s="565" t="str">
        <f>IF('各会計、関係団体の財政状況及び健全化判断比率'!BS8="","",'各会計、関係団体の財政状況及び健全化判断比率'!BS8)</f>
        <v>三角振興株式会社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IF('各会計、関係団体の財政状況及び健全化判断比率'!B33="","",'各会計、関係団体の財政状況及び健全化判断比率'!B33)</f>
        <v>国民健康保険宇城市民病院事業会計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宇城広域連合（一般会計）</v>
      </c>
      <c r="BZ36" s="565"/>
      <c r="CA36" s="565"/>
      <c r="CB36" s="565"/>
      <c r="CC36" s="565"/>
      <c r="CD36" s="565"/>
      <c r="CE36" s="565"/>
      <c r="CF36" s="565"/>
      <c r="CG36" s="565"/>
      <c r="CH36" s="565"/>
      <c r="CI36" s="565"/>
      <c r="CJ36" s="565"/>
      <c r="CK36" s="565"/>
      <c r="CL36" s="565"/>
      <c r="CM36" s="565"/>
      <c r="CN36" s="165"/>
      <c r="CO36" s="564">
        <f t="shared" si="3"/>
        <v>18</v>
      </c>
      <c r="CP36" s="564"/>
      <c r="CQ36" s="565" t="str">
        <f>IF('各会計、関係団体の財政状況及び健全化判断比率'!BS9="","",'各会計、関係団体の財政状況及び健全化判断比率'!BS9)</f>
        <v>不知火温泉有限会社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宇城広域連合（ふるさと市町村圏基金特別会計）</v>
      </c>
      <c r="BZ37" s="565"/>
      <c r="CA37" s="565"/>
      <c r="CB37" s="565"/>
      <c r="CC37" s="565"/>
      <c r="CD37" s="565"/>
      <c r="CE37" s="565"/>
      <c r="CF37" s="565"/>
      <c r="CG37" s="565"/>
      <c r="CH37" s="565"/>
      <c r="CI37" s="565"/>
      <c r="CJ37" s="565"/>
      <c r="CK37" s="565"/>
      <c r="CL37" s="565"/>
      <c r="CM37" s="565"/>
      <c r="CN37" s="165"/>
      <c r="CO37" s="564">
        <f t="shared" si="3"/>
        <v>19</v>
      </c>
      <c r="CP37" s="564"/>
      <c r="CQ37" s="565" t="str">
        <f>IF('各会計、関係団体の財政状況及び健全化判断比率'!BS10="","",'各会計、関係団体の財政状況及び健全化判断比率'!BS10)</f>
        <v>有限会社アグリパーク豊野</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熊本県後期高齢者医療広域連合（一般会計）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熊本県後期高齢者医療広域連合（後期高齢者医療特別会計）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67" t="s">
        <v>24</v>
      </c>
      <c r="C41" s="1168"/>
      <c r="D41" s="81"/>
      <c r="E41" s="1173" t="s">
        <v>25</v>
      </c>
      <c r="F41" s="1173"/>
      <c r="G41" s="1173"/>
      <c r="H41" s="1174"/>
      <c r="I41" s="82">
        <v>33306</v>
      </c>
      <c r="J41" s="83">
        <v>33547</v>
      </c>
      <c r="K41" s="83">
        <v>32452</v>
      </c>
      <c r="L41" s="83">
        <v>31898</v>
      </c>
      <c r="M41" s="84">
        <v>31427</v>
      </c>
    </row>
    <row r="42" spans="2:13" ht="27.75" customHeight="1" x14ac:dyDescent="0.15">
      <c r="B42" s="1169"/>
      <c r="C42" s="1170"/>
      <c r="D42" s="85"/>
      <c r="E42" s="1175" t="s">
        <v>26</v>
      </c>
      <c r="F42" s="1175"/>
      <c r="G42" s="1175"/>
      <c r="H42" s="1176"/>
      <c r="I42" s="86">
        <v>496</v>
      </c>
      <c r="J42" s="87">
        <v>475</v>
      </c>
      <c r="K42" s="87">
        <v>429</v>
      </c>
      <c r="L42" s="87">
        <v>373</v>
      </c>
      <c r="M42" s="88">
        <v>316</v>
      </c>
    </row>
    <row r="43" spans="2:13" ht="27.75" customHeight="1" x14ac:dyDescent="0.15">
      <c r="B43" s="1169"/>
      <c r="C43" s="1170"/>
      <c r="D43" s="85"/>
      <c r="E43" s="1175" t="s">
        <v>27</v>
      </c>
      <c r="F43" s="1175"/>
      <c r="G43" s="1175"/>
      <c r="H43" s="1176"/>
      <c r="I43" s="86">
        <v>13900</v>
      </c>
      <c r="J43" s="87">
        <v>13518</v>
      </c>
      <c r="K43" s="87">
        <v>12691</v>
      </c>
      <c r="L43" s="87">
        <v>11870</v>
      </c>
      <c r="M43" s="88">
        <v>10834</v>
      </c>
    </row>
    <row r="44" spans="2:13" ht="27.75" customHeight="1" x14ac:dyDescent="0.15">
      <c r="B44" s="1169"/>
      <c r="C44" s="1170"/>
      <c r="D44" s="85"/>
      <c r="E44" s="1175" t="s">
        <v>28</v>
      </c>
      <c r="F44" s="1175"/>
      <c r="G44" s="1175"/>
      <c r="H44" s="1176"/>
      <c r="I44" s="86">
        <v>1752</v>
      </c>
      <c r="J44" s="87">
        <v>1641</v>
      </c>
      <c r="K44" s="87">
        <v>813</v>
      </c>
      <c r="L44" s="87">
        <v>599</v>
      </c>
      <c r="M44" s="88">
        <v>757</v>
      </c>
    </row>
    <row r="45" spans="2:13" ht="27.75" customHeight="1" x14ac:dyDescent="0.15">
      <c r="B45" s="1169"/>
      <c r="C45" s="1170"/>
      <c r="D45" s="85"/>
      <c r="E45" s="1175" t="s">
        <v>29</v>
      </c>
      <c r="F45" s="1175"/>
      <c r="G45" s="1175"/>
      <c r="H45" s="1176"/>
      <c r="I45" s="86">
        <v>5332</v>
      </c>
      <c r="J45" s="87">
        <v>5173</v>
      </c>
      <c r="K45" s="87">
        <v>5222</v>
      </c>
      <c r="L45" s="87">
        <v>5123</v>
      </c>
      <c r="M45" s="88">
        <v>4946</v>
      </c>
    </row>
    <row r="46" spans="2:13" ht="27.75" customHeight="1" x14ac:dyDescent="0.15">
      <c r="B46" s="1169"/>
      <c r="C46" s="1170"/>
      <c r="D46" s="85"/>
      <c r="E46" s="1175" t="s">
        <v>30</v>
      </c>
      <c r="F46" s="1175"/>
      <c r="G46" s="1175"/>
      <c r="H46" s="1176"/>
      <c r="I46" s="86" t="s">
        <v>474</v>
      </c>
      <c r="J46" s="87" t="s">
        <v>474</v>
      </c>
      <c r="K46" s="87" t="s">
        <v>474</v>
      </c>
      <c r="L46" s="87" t="s">
        <v>474</v>
      </c>
      <c r="M46" s="88" t="s">
        <v>474</v>
      </c>
    </row>
    <row r="47" spans="2:13" ht="27.75" customHeight="1" x14ac:dyDescent="0.15">
      <c r="B47" s="1169"/>
      <c r="C47" s="1170"/>
      <c r="D47" s="85"/>
      <c r="E47" s="1175" t="s">
        <v>31</v>
      </c>
      <c r="F47" s="1175"/>
      <c r="G47" s="1175"/>
      <c r="H47" s="1176"/>
      <c r="I47" s="86" t="s">
        <v>474</v>
      </c>
      <c r="J47" s="87" t="s">
        <v>474</v>
      </c>
      <c r="K47" s="87" t="s">
        <v>474</v>
      </c>
      <c r="L47" s="87" t="s">
        <v>474</v>
      </c>
      <c r="M47" s="88" t="s">
        <v>474</v>
      </c>
    </row>
    <row r="48" spans="2:13" ht="27.75" customHeight="1" x14ac:dyDescent="0.15">
      <c r="B48" s="1171"/>
      <c r="C48" s="1172"/>
      <c r="D48" s="85"/>
      <c r="E48" s="1175" t="s">
        <v>32</v>
      </c>
      <c r="F48" s="1175"/>
      <c r="G48" s="1175"/>
      <c r="H48" s="1176"/>
      <c r="I48" s="86" t="s">
        <v>474</v>
      </c>
      <c r="J48" s="87" t="s">
        <v>474</v>
      </c>
      <c r="K48" s="87" t="s">
        <v>474</v>
      </c>
      <c r="L48" s="87" t="s">
        <v>474</v>
      </c>
      <c r="M48" s="88" t="s">
        <v>474</v>
      </c>
    </row>
    <row r="49" spans="2:13" ht="27.75" customHeight="1" x14ac:dyDescent="0.15">
      <c r="B49" s="1177" t="s">
        <v>33</v>
      </c>
      <c r="C49" s="1178"/>
      <c r="D49" s="89"/>
      <c r="E49" s="1175" t="s">
        <v>34</v>
      </c>
      <c r="F49" s="1175"/>
      <c r="G49" s="1175"/>
      <c r="H49" s="1176"/>
      <c r="I49" s="86">
        <v>3307</v>
      </c>
      <c r="J49" s="87">
        <v>4535</v>
      </c>
      <c r="K49" s="87">
        <v>5645</v>
      </c>
      <c r="L49" s="87">
        <v>6805</v>
      </c>
      <c r="M49" s="88">
        <v>8197</v>
      </c>
    </row>
    <row r="50" spans="2:13" ht="27.75" customHeight="1" x14ac:dyDescent="0.15">
      <c r="B50" s="1169"/>
      <c r="C50" s="1170"/>
      <c r="D50" s="85"/>
      <c r="E50" s="1175" t="s">
        <v>35</v>
      </c>
      <c r="F50" s="1175"/>
      <c r="G50" s="1175"/>
      <c r="H50" s="1176"/>
      <c r="I50" s="86">
        <v>414</v>
      </c>
      <c r="J50" s="87">
        <v>224</v>
      </c>
      <c r="K50" s="87">
        <v>73</v>
      </c>
      <c r="L50" s="87">
        <v>57</v>
      </c>
      <c r="M50" s="88">
        <v>37</v>
      </c>
    </row>
    <row r="51" spans="2:13" ht="27.75" customHeight="1" x14ac:dyDescent="0.15">
      <c r="B51" s="1171"/>
      <c r="C51" s="1172"/>
      <c r="D51" s="85"/>
      <c r="E51" s="1175" t="s">
        <v>36</v>
      </c>
      <c r="F51" s="1175"/>
      <c r="G51" s="1175"/>
      <c r="H51" s="1176"/>
      <c r="I51" s="86">
        <v>30112</v>
      </c>
      <c r="J51" s="87">
        <v>30736</v>
      </c>
      <c r="K51" s="87">
        <v>30360</v>
      </c>
      <c r="L51" s="87">
        <v>30199</v>
      </c>
      <c r="M51" s="88">
        <v>30097</v>
      </c>
    </row>
    <row r="52" spans="2:13" ht="27.75" customHeight="1" thickBot="1" x14ac:dyDescent="0.2">
      <c r="B52" s="1179" t="s">
        <v>37</v>
      </c>
      <c r="C52" s="1180"/>
      <c r="D52" s="90"/>
      <c r="E52" s="1181" t="s">
        <v>38</v>
      </c>
      <c r="F52" s="1181"/>
      <c r="G52" s="1181"/>
      <c r="H52" s="1182"/>
      <c r="I52" s="91">
        <v>20954</v>
      </c>
      <c r="J52" s="92">
        <v>18859</v>
      </c>
      <c r="K52" s="92">
        <v>15530</v>
      </c>
      <c r="L52" s="92">
        <v>12804</v>
      </c>
      <c r="M52" s="93">
        <v>9948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67488</v>
      </c>
      <c r="E3" s="116"/>
      <c r="F3" s="117">
        <v>58009</v>
      </c>
      <c r="G3" s="118"/>
      <c r="H3" s="119"/>
    </row>
    <row r="4" spans="1:8" x14ac:dyDescent="0.15">
      <c r="A4" s="120"/>
      <c r="B4" s="121"/>
      <c r="C4" s="122"/>
      <c r="D4" s="123">
        <v>35151</v>
      </c>
      <c r="E4" s="124"/>
      <c r="F4" s="125">
        <v>32190</v>
      </c>
      <c r="G4" s="126"/>
      <c r="H4" s="127"/>
    </row>
    <row r="5" spans="1:8" x14ac:dyDescent="0.15">
      <c r="A5" s="108" t="s">
        <v>508</v>
      </c>
      <c r="B5" s="113"/>
      <c r="C5" s="114"/>
      <c r="D5" s="115">
        <v>69889</v>
      </c>
      <c r="E5" s="116"/>
      <c r="F5" s="117">
        <v>61882</v>
      </c>
      <c r="G5" s="118"/>
      <c r="H5" s="119"/>
    </row>
    <row r="6" spans="1:8" x14ac:dyDescent="0.15">
      <c r="A6" s="120"/>
      <c r="B6" s="121"/>
      <c r="C6" s="122"/>
      <c r="D6" s="123">
        <v>29821</v>
      </c>
      <c r="E6" s="124"/>
      <c r="F6" s="125">
        <v>32175</v>
      </c>
      <c r="G6" s="126"/>
      <c r="H6" s="127"/>
    </row>
    <row r="7" spans="1:8" x14ac:dyDescent="0.15">
      <c r="A7" s="108" t="s">
        <v>509</v>
      </c>
      <c r="B7" s="113"/>
      <c r="C7" s="114"/>
      <c r="D7" s="115">
        <v>41841</v>
      </c>
      <c r="E7" s="116"/>
      <c r="F7" s="117">
        <v>47569</v>
      </c>
      <c r="G7" s="118"/>
      <c r="H7" s="119"/>
    </row>
    <row r="8" spans="1:8" x14ac:dyDescent="0.15">
      <c r="A8" s="120"/>
      <c r="B8" s="121"/>
      <c r="C8" s="122"/>
      <c r="D8" s="123">
        <v>16524</v>
      </c>
      <c r="E8" s="124"/>
      <c r="F8" s="125">
        <v>26255</v>
      </c>
      <c r="G8" s="126"/>
      <c r="H8" s="127"/>
    </row>
    <row r="9" spans="1:8" x14ac:dyDescent="0.15">
      <c r="A9" s="108" t="s">
        <v>510</v>
      </c>
      <c r="B9" s="113"/>
      <c r="C9" s="114"/>
      <c r="D9" s="115">
        <v>61674</v>
      </c>
      <c r="E9" s="116"/>
      <c r="F9" s="117">
        <v>50880</v>
      </c>
      <c r="G9" s="118"/>
      <c r="H9" s="119"/>
    </row>
    <row r="10" spans="1:8" x14ac:dyDescent="0.15">
      <c r="A10" s="120"/>
      <c r="B10" s="121"/>
      <c r="C10" s="122"/>
      <c r="D10" s="123">
        <v>15356</v>
      </c>
      <c r="E10" s="124"/>
      <c r="F10" s="125">
        <v>26879</v>
      </c>
      <c r="G10" s="126"/>
      <c r="H10" s="127"/>
    </row>
    <row r="11" spans="1:8" x14ac:dyDescent="0.15">
      <c r="A11" s="108" t="s">
        <v>511</v>
      </c>
      <c r="B11" s="113"/>
      <c r="C11" s="114"/>
      <c r="D11" s="115">
        <v>74408</v>
      </c>
      <c r="E11" s="116"/>
      <c r="F11" s="117">
        <v>63956</v>
      </c>
      <c r="G11" s="118"/>
      <c r="H11" s="119"/>
    </row>
    <row r="12" spans="1:8" x14ac:dyDescent="0.15">
      <c r="A12" s="120"/>
      <c r="B12" s="121"/>
      <c r="C12" s="128"/>
      <c r="D12" s="123">
        <v>12815</v>
      </c>
      <c r="E12" s="124"/>
      <c r="F12" s="125">
        <v>29239</v>
      </c>
      <c r="G12" s="126"/>
      <c r="H12" s="127"/>
    </row>
    <row r="13" spans="1:8" x14ac:dyDescent="0.15">
      <c r="A13" s="108"/>
      <c r="B13" s="113"/>
      <c r="C13" s="129"/>
      <c r="D13" s="130">
        <v>63060</v>
      </c>
      <c r="E13" s="131"/>
      <c r="F13" s="132">
        <v>56459</v>
      </c>
      <c r="G13" s="133"/>
      <c r="H13" s="119"/>
    </row>
    <row r="14" spans="1:8" x14ac:dyDescent="0.15">
      <c r="A14" s="120"/>
      <c r="B14" s="121"/>
      <c r="C14" s="122"/>
      <c r="D14" s="123">
        <v>21933</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4.37</v>
      </c>
      <c r="C19" s="134">
        <f>ROUND(VALUE(SUBSTITUTE(実質収支比率等に係る経年分析!G$48,"▲","-")),2)</f>
        <v>5.07</v>
      </c>
      <c r="D19" s="134">
        <f>ROUND(VALUE(SUBSTITUTE(実質収支比率等に係る経年分析!H$48,"▲","-")),2)</f>
        <v>5.44</v>
      </c>
      <c r="E19" s="134">
        <f>ROUND(VALUE(SUBSTITUTE(実質収支比率等に係る経年分析!I$48,"▲","-")),2)</f>
        <v>5.51</v>
      </c>
      <c r="F19" s="134">
        <f>ROUND(VALUE(SUBSTITUTE(実質収支比率等に係る経年分析!J$48,"▲","-")),2)</f>
        <v>5.66</v>
      </c>
    </row>
    <row r="20" spans="1:11" x14ac:dyDescent="0.15">
      <c r="A20" s="134" t="s">
        <v>43</v>
      </c>
      <c r="B20" s="134">
        <f>ROUND(VALUE(SUBSTITUTE(実質収支比率等に係る経年分析!F$47,"▲","-")),2)</f>
        <v>11.11</v>
      </c>
      <c r="C20" s="134">
        <f>ROUND(VALUE(SUBSTITUTE(実質収支比率等に係る経年分析!G$47,"▲","-")),2)</f>
        <v>17.78</v>
      </c>
      <c r="D20" s="134">
        <f>ROUND(VALUE(SUBSTITUTE(実質収支比率等に係る経年分析!H$47,"▲","-")),2)</f>
        <v>23.96</v>
      </c>
      <c r="E20" s="134">
        <f>ROUND(VALUE(SUBSTITUTE(実質収支比率等に係る経年分析!I$47,"▲","-")),2)</f>
        <v>29.65</v>
      </c>
      <c r="F20" s="134">
        <f>ROUND(VALUE(SUBSTITUTE(実質収支比率等に係る経年分析!J$47,"▲","-")),2)</f>
        <v>38.11</v>
      </c>
    </row>
    <row r="21" spans="1:11" x14ac:dyDescent="0.15">
      <c r="A21" s="134" t="s">
        <v>44</v>
      </c>
      <c r="B21" s="134">
        <f>IF(ISNUMBER(VALUE(SUBSTITUTE(実質収支比率等に係る経年分析!F$49,"▲","-"))),ROUND(VALUE(SUBSTITUTE(実質収支比率等に係る経年分析!F$49,"▲","-")),2),NA())</f>
        <v>1.55</v>
      </c>
      <c r="C21" s="134">
        <f>IF(ISNUMBER(VALUE(SUBSTITUTE(実質収支比率等に係る経年分析!G$49,"▲","-"))),ROUND(VALUE(SUBSTITUTE(実質収支比率等に係る経年分析!G$49,"▲","-")),2),NA())</f>
        <v>5.72</v>
      </c>
      <c r="D21" s="134">
        <f>IF(ISNUMBER(VALUE(SUBSTITUTE(実質収支比率等に係る経年分析!H$49,"▲","-"))),ROUND(VALUE(SUBSTITUTE(実質収支比率等に係る経年分析!H$49,"▲","-")),2),NA())</f>
        <v>4.41</v>
      </c>
      <c r="E21" s="134">
        <f>IF(ISNUMBER(VALUE(SUBSTITUTE(実質収支比率等に係る経年分析!I$49,"▲","-"))),ROUND(VALUE(SUBSTITUTE(実質収支比率等に係る経年分析!I$49,"▲","-")),2),NA())</f>
        <v>2.78</v>
      </c>
      <c r="F21" s="134">
        <f>IF(ISNUMBER(VALUE(SUBSTITUTE(実質収支比率等に係る経年分析!J$49,"▲","-"))),ROUND(VALUE(SUBSTITUTE(実質収支比率等に係る経年分析!J$49,"▲","-")),2),NA())</f>
        <v>5.89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x14ac:dyDescent="0.15">
      <c r="A33" s="135" t="str">
        <f>IF(連結実質赤字比率に係る赤字・黒字の構成分析!C$37="",NA(),連結実質赤字比率に係る赤字・黒字の構成分析!C$37)</f>
        <v>国民健康保険宇城市民病院事業会計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1.92</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1.98</v>
      </c>
    </row>
    <row r="35" spans="1:16" x14ac:dyDescent="0.15">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2969</v>
      </c>
      <c r="E42" s="136"/>
      <c r="F42" s="136"/>
      <c r="G42" s="136">
        <f>'実質公債費比率（分子）の構造'!L$52</f>
        <v>2978</v>
      </c>
      <c r="H42" s="136"/>
      <c r="I42" s="136"/>
      <c r="J42" s="136">
        <f>'実質公債費比率（分子）の構造'!M$52</f>
        <v>3070</v>
      </c>
      <c r="K42" s="136"/>
      <c r="L42" s="136"/>
      <c r="M42" s="136">
        <f>'実質公債費比率（分子）の構造'!N$52</f>
        <v>3051</v>
      </c>
      <c r="N42" s="136"/>
      <c r="O42" s="136"/>
      <c r="P42" s="136">
        <f>'実質公債費比率（分子）の構造'!O$52</f>
        <v>2987</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86</v>
      </c>
      <c r="C44" s="136"/>
      <c r="D44" s="136"/>
      <c r="E44" s="136">
        <f>'実質公債費比率（分子）の構造'!L$50</f>
        <v>67</v>
      </c>
      <c r="F44" s="136"/>
      <c r="G44" s="136"/>
      <c r="H44" s="136">
        <f>'実質公債費比率（分子）の構造'!M$50</f>
        <v>60</v>
      </c>
      <c r="I44" s="136"/>
      <c r="J44" s="136"/>
      <c r="K44" s="136">
        <f>'実質公債費比率（分子）の構造'!N$50</f>
        <v>55</v>
      </c>
      <c r="L44" s="136"/>
      <c r="M44" s="136"/>
      <c r="N44" s="136">
        <f>'実質公債費比率（分子）の構造'!O$50</f>
        <v>53</v>
      </c>
      <c r="O44" s="136"/>
      <c r="P44" s="136"/>
    </row>
    <row r="45" spans="1:16" x14ac:dyDescent="0.15">
      <c r="A45" s="136" t="s">
        <v>54</v>
      </c>
      <c r="B45" s="136">
        <f>'実質公債費比率（分子）の構造'!K$49</f>
        <v>521</v>
      </c>
      <c r="C45" s="136"/>
      <c r="D45" s="136"/>
      <c r="E45" s="136">
        <f>'実質公債費比率（分子）の構造'!L$49</f>
        <v>526</v>
      </c>
      <c r="F45" s="136"/>
      <c r="G45" s="136"/>
      <c r="H45" s="136">
        <f>'実質公債費比率（分子）の構造'!M$49</f>
        <v>469</v>
      </c>
      <c r="I45" s="136"/>
      <c r="J45" s="136"/>
      <c r="K45" s="136">
        <f>'実質公債費比率（分子）の構造'!N$49</f>
        <v>239</v>
      </c>
      <c r="L45" s="136"/>
      <c r="M45" s="136"/>
      <c r="N45" s="136">
        <f>'実質公債費比率（分子）の構造'!O$49</f>
        <v>69</v>
      </c>
      <c r="O45" s="136"/>
      <c r="P45" s="136"/>
    </row>
    <row r="46" spans="1:16" x14ac:dyDescent="0.15">
      <c r="A46" s="136" t="s">
        <v>55</v>
      </c>
      <c r="B46" s="136">
        <f>'実質公債費比率（分子）の構造'!K$48</f>
        <v>1183</v>
      </c>
      <c r="C46" s="136"/>
      <c r="D46" s="136"/>
      <c r="E46" s="136">
        <f>'実質公債費比率（分子）の構造'!L$48</f>
        <v>1183</v>
      </c>
      <c r="F46" s="136"/>
      <c r="G46" s="136"/>
      <c r="H46" s="136">
        <f>'実質公債費比率（分子）の構造'!M$48</f>
        <v>1066</v>
      </c>
      <c r="I46" s="136"/>
      <c r="J46" s="136"/>
      <c r="K46" s="136">
        <f>'実質公債費比率（分子）の構造'!N$48</f>
        <v>1036</v>
      </c>
      <c r="L46" s="136"/>
      <c r="M46" s="136"/>
      <c r="N46" s="136">
        <f>'実質公債費比率（分子）の構造'!O$48</f>
        <v>936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3513</v>
      </c>
      <c r="C49" s="136"/>
      <c r="D49" s="136"/>
      <c r="E49" s="136">
        <f>'実質公債費比率（分子）の構造'!L$45</f>
        <v>3611</v>
      </c>
      <c r="F49" s="136"/>
      <c r="G49" s="136"/>
      <c r="H49" s="136">
        <f>'実質公債費比率（分子）の構造'!M$45</f>
        <v>3711</v>
      </c>
      <c r="I49" s="136"/>
      <c r="J49" s="136"/>
      <c r="K49" s="136">
        <f>'実質公債費比率（分子）の構造'!N$45</f>
        <v>3688</v>
      </c>
      <c r="L49" s="136"/>
      <c r="M49" s="136"/>
      <c r="N49" s="136">
        <f>'実質公債費比率（分子）の構造'!O$45</f>
        <v>3643</v>
      </c>
      <c r="O49" s="136"/>
      <c r="P49" s="136"/>
    </row>
    <row r="50" spans="1:16" x14ac:dyDescent="0.15">
      <c r="A50" s="136" t="s">
        <v>59</v>
      </c>
      <c r="B50" s="136" t="e">
        <f>NA()</f>
        <v>#N/A</v>
      </c>
      <c r="C50" s="136">
        <f>IF(ISNUMBER('実質公債費比率（分子）の構造'!K$53),'実質公債費比率（分子）の構造'!K$53,NA())</f>
        <v>2334</v>
      </c>
      <c r="D50" s="136" t="e">
        <f>NA()</f>
        <v>#N/A</v>
      </c>
      <c r="E50" s="136" t="e">
        <f>NA()</f>
        <v>#N/A</v>
      </c>
      <c r="F50" s="136">
        <f>IF(ISNUMBER('実質公債費比率（分子）の構造'!L$53),'実質公債費比率（分子）の構造'!L$53,NA())</f>
        <v>2409</v>
      </c>
      <c r="G50" s="136" t="e">
        <f>NA()</f>
        <v>#N/A</v>
      </c>
      <c r="H50" s="136" t="e">
        <f>NA()</f>
        <v>#N/A</v>
      </c>
      <c r="I50" s="136">
        <f>IF(ISNUMBER('実質公債費比率（分子）の構造'!M$53),'実質公債費比率（分子）の構造'!M$53,NA())</f>
        <v>2236</v>
      </c>
      <c r="J50" s="136" t="e">
        <f>NA()</f>
        <v>#N/A</v>
      </c>
      <c r="K50" s="136" t="e">
        <f>NA()</f>
        <v>#N/A</v>
      </c>
      <c r="L50" s="136">
        <f>IF(ISNUMBER('実質公債費比率（分子）の構造'!N$53),'実質公債費比率（分子）の構造'!N$53,NA())</f>
        <v>1967</v>
      </c>
      <c r="M50" s="136" t="e">
        <f>NA()</f>
        <v>#N/A</v>
      </c>
      <c r="N50" s="136" t="e">
        <f>NA()</f>
        <v>#N/A</v>
      </c>
      <c r="O50" s="136">
        <f>IF(ISNUMBER('実質公債費比率（分子）の構造'!O$53),'実質公債費比率（分子）の構造'!O$53,NA())</f>
        <v>1714</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30112</v>
      </c>
      <c r="E56" s="135"/>
      <c r="F56" s="135"/>
      <c r="G56" s="135">
        <f>'将来負担比率（分子）の構造'!J$51</f>
        <v>30736</v>
      </c>
      <c r="H56" s="135"/>
      <c r="I56" s="135"/>
      <c r="J56" s="135">
        <f>'将来負担比率（分子）の構造'!K$51</f>
        <v>30360</v>
      </c>
      <c r="K56" s="135"/>
      <c r="L56" s="135"/>
      <c r="M56" s="135">
        <f>'将来負担比率（分子）の構造'!L$51</f>
        <v>30199</v>
      </c>
      <c r="N56" s="135"/>
      <c r="O56" s="135"/>
      <c r="P56" s="135">
        <f>'将来負担比率（分子）の構造'!M$51</f>
        <v>30097</v>
      </c>
    </row>
    <row r="57" spans="1:16" x14ac:dyDescent="0.15">
      <c r="A57" s="135" t="s">
        <v>35</v>
      </c>
      <c r="B57" s="135"/>
      <c r="C57" s="135"/>
      <c r="D57" s="135">
        <f>'将来負担比率（分子）の構造'!I$50</f>
        <v>414</v>
      </c>
      <c r="E57" s="135"/>
      <c r="F57" s="135"/>
      <c r="G57" s="135">
        <f>'将来負担比率（分子）の構造'!J$50</f>
        <v>224</v>
      </c>
      <c r="H57" s="135"/>
      <c r="I57" s="135"/>
      <c r="J57" s="135">
        <f>'将来負担比率（分子）の構造'!K$50</f>
        <v>73</v>
      </c>
      <c r="K57" s="135"/>
      <c r="L57" s="135"/>
      <c r="M57" s="135">
        <f>'将来負担比率（分子）の構造'!L$50</f>
        <v>57</v>
      </c>
      <c r="N57" s="135"/>
      <c r="O57" s="135"/>
      <c r="P57" s="135">
        <f>'将来負担比率（分子）の構造'!M$50</f>
        <v>37</v>
      </c>
    </row>
    <row r="58" spans="1:16" x14ac:dyDescent="0.15">
      <c r="A58" s="135" t="s">
        <v>34</v>
      </c>
      <c r="B58" s="135"/>
      <c r="C58" s="135"/>
      <c r="D58" s="135">
        <f>'将来負担比率（分子）の構造'!I$49</f>
        <v>3307</v>
      </c>
      <c r="E58" s="135"/>
      <c r="F58" s="135"/>
      <c r="G58" s="135">
        <f>'将来負担比率（分子）の構造'!J$49</f>
        <v>4535</v>
      </c>
      <c r="H58" s="135"/>
      <c r="I58" s="135"/>
      <c r="J58" s="135">
        <f>'将来負担比率（分子）の構造'!K$49</f>
        <v>5645</v>
      </c>
      <c r="K58" s="135"/>
      <c r="L58" s="135"/>
      <c r="M58" s="135">
        <f>'将来負担比率（分子）の構造'!L$49</f>
        <v>6805</v>
      </c>
      <c r="N58" s="135"/>
      <c r="O58" s="135"/>
      <c r="P58" s="135">
        <f>'将来負担比率（分子）の構造'!M$49</f>
        <v>8197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5332</v>
      </c>
      <c r="C62" s="135"/>
      <c r="D62" s="135"/>
      <c r="E62" s="135">
        <f>'将来負担比率（分子）の構造'!J$45</f>
        <v>5173</v>
      </c>
      <c r="F62" s="135"/>
      <c r="G62" s="135"/>
      <c r="H62" s="135">
        <f>'将来負担比率（分子）の構造'!K$45</f>
        <v>5222</v>
      </c>
      <c r="I62" s="135"/>
      <c r="J62" s="135"/>
      <c r="K62" s="135">
        <f>'将来負担比率（分子）の構造'!L$45</f>
        <v>5123</v>
      </c>
      <c r="L62" s="135"/>
      <c r="M62" s="135"/>
      <c r="N62" s="135">
        <f>'将来負担比率（分子）の構造'!M$45</f>
        <v>4946</v>
      </c>
      <c r="O62" s="135"/>
      <c r="P62" s="135"/>
    </row>
    <row r="63" spans="1:16" x14ac:dyDescent="0.15">
      <c r="A63" s="135" t="s">
        <v>28</v>
      </c>
      <c r="B63" s="135">
        <f>'将来負担比率（分子）の構造'!I$44</f>
        <v>1752</v>
      </c>
      <c r="C63" s="135"/>
      <c r="D63" s="135"/>
      <c r="E63" s="135">
        <f>'将来負担比率（分子）の構造'!J$44</f>
        <v>1641</v>
      </c>
      <c r="F63" s="135"/>
      <c r="G63" s="135"/>
      <c r="H63" s="135">
        <f>'将来負担比率（分子）の構造'!K$44</f>
        <v>813</v>
      </c>
      <c r="I63" s="135"/>
      <c r="J63" s="135"/>
      <c r="K63" s="135">
        <f>'将来負担比率（分子）の構造'!L$44</f>
        <v>599</v>
      </c>
      <c r="L63" s="135"/>
      <c r="M63" s="135"/>
      <c r="N63" s="135">
        <f>'将来負担比率（分子）の構造'!M$44</f>
        <v>757</v>
      </c>
      <c r="O63" s="135"/>
      <c r="P63" s="135"/>
    </row>
    <row r="64" spans="1:16" x14ac:dyDescent="0.15">
      <c r="A64" s="135" t="s">
        <v>27</v>
      </c>
      <c r="B64" s="135">
        <f>'将来負担比率（分子）の構造'!I$43</f>
        <v>13900</v>
      </c>
      <c r="C64" s="135"/>
      <c r="D64" s="135"/>
      <c r="E64" s="135">
        <f>'将来負担比率（分子）の構造'!J$43</f>
        <v>13518</v>
      </c>
      <c r="F64" s="135"/>
      <c r="G64" s="135"/>
      <c r="H64" s="135">
        <f>'将来負担比率（分子）の構造'!K$43</f>
        <v>12691</v>
      </c>
      <c r="I64" s="135"/>
      <c r="J64" s="135"/>
      <c r="K64" s="135">
        <f>'将来負担比率（分子）の構造'!L$43</f>
        <v>11870</v>
      </c>
      <c r="L64" s="135"/>
      <c r="M64" s="135"/>
      <c r="N64" s="135">
        <f>'将来負担比率（分子）の構造'!M$43</f>
        <v>10834</v>
      </c>
      <c r="O64" s="135"/>
      <c r="P64" s="135"/>
    </row>
    <row r="65" spans="1:16" x14ac:dyDescent="0.15">
      <c r="A65" s="135" t="s">
        <v>26</v>
      </c>
      <c r="B65" s="135">
        <f>'将来負担比率（分子）の構造'!I$42</f>
        <v>496</v>
      </c>
      <c r="C65" s="135"/>
      <c r="D65" s="135"/>
      <c r="E65" s="135">
        <f>'将来負担比率（分子）の構造'!J$42</f>
        <v>475</v>
      </c>
      <c r="F65" s="135"/>
      <c r="G65" s="135"/>
      <c r="H65" s="135">
        <f>'将来負担比率（分子）の構造'!K$42</f>
        <v>429</v>
      </c>
      <c r="I65" s="135"/>
      <c r="J65" s="135"/>
      <c r="K65" s="135">
        <f>'将来負担比率（分子）の構造'!L$42</f>
        <v>373</v>
      </c>
      <c r="L65" s="135"/>
      <c r="M65" s="135"/>
      <c r="N65" s="135">
        <f>'将来負担比率（分子）の構造'!M$42</f>
        <v>316</v>
      </c>
      <c r="O65" s="135"/>
      <c r="P65" s="135"/>
    </row>
    <row r="66" spans="1:16" x14ac:dyDescent="0.15">
      <c r="A66" s="135" t="s">
        <v>25</v>
      </c>
      <c r="B66" s="135">
        <f>'将来負担比率（分子）の構造'!I$41</f>
        <v>33306</v>
      </c>
      <c r="C66" s="135"/>
      <c r="D66" s="135"/>
      <c r="E66" s="135">
        <f>'将来負担比率（分子）の構造'!J$41</f>
        <v>33547</v>
      </c>
      <c r="F66" s="135"/>
      <c r="G66" s="135"/>
      <c r="H66" s="135">
        <f>'将来負担比率（分子）の構造'!K$41</f>
        <v>32452</v>
      </c>
      <c r="I66" s="135"/>
      <c r="J66" s="135"/>
      <c r="K66" s="135">
        <f>'将来負担比率（分子）の構造'!L$41</f>
        <v>31898</v>
      </c>
      <c r="L66" s="135"/>
      <c r="M66" s="135"/>
      <c r="N66" s="135">
        <f>'将来負担比率（分子）の構造'!M$41</f>
        <v>31427</v>
      </c>
      <c r="O66" s="135"/>
      <c r="P66" s="135"/>
    </row>
    <row r="67" spans="1:16" x14ac:dyDescent="0.15">
      <c r="A67" s="135" t="s">
        <v>63</v>
      </c>
      <c r="B67" s="135" t="e">
        <f>NA()</f>
        <v>#N/A</v>
      </c>
      <c r="C67" s="135">
        <f>IF(ISNUMBER('将来負担比率（分子）の構造'!I$52), IF('将来負担比率（分子）の構造'!I$52 &lt; 0, 0, '将来負担比率（分子）の構造'!I$52), NA())</f>
        <v>20954</v>
      </c>
      <c r="D67" s="135" t="e">
        <f>NA()</f>
        <v>#N/A</v>
      </c>
      <c r="E67" s="135" t="e">
        <f>NA()</f>
        <v>#N/A</v>
      </c>
      <c r="F67" s="135">
        <f>IF(ISNUMBER('将来負担比率（分子）の構造'!J$52), IF('将来負担比率（分子）の構造'!J$52 &lt; 0, 0, '将来負担比率（分子）の構造'!J$52), NA())</f>
        <v>18859</v>
      </c>
      <c r="G67" s="135" t="e">
        <f>NA()</f>
        <v>#N/A</v>
      </c>
      <c r="H67" s="135" t="e">
        <f>NA()</f>
        <v>#N/A</v>
      </c>
      <c r="I67" s="135">
        <f>IF(ISNUMBER('将来負担比率（分子）の構造'!K$52), IF('将来負担比率（分子）の構造'!K$52 &lt; 0, 0, '将来負担比率（分子）の構造'!K$52), NA())</f>
        <v>15530</v>
      </c>
      <c r="J67" s="135" t="e">
        <f>NA()</f>
        <v>#N/A</v>
      </c>
      <c r="K67" s="135" t="e">
        <f>NA()</f>
        <v>#N/A</v>
      </c>
      <c r="L67" s="135">
        <f>IF(ISNUMBER('将来負担比率（分子）の構造'!L$52), IF('将来負担比率（分子）の構造'!L$52 &lt; 0, 0, '将来負担比率（分子）の構造'!L$52), NA())</f>
        <v>12804</v>
      </c>
      <c r="M67" s="135" t="e">
        <f>NA()</f>
        <v>#N/A</v>
      </c>
      <c r="N67" s="135" t="e">
        <f>NA()</f>
        <v>#N/A</v>
      </c>
      <c r="O67" s="135">
        <f>IF(ISNUMBER('将来負担比率（分子）の構造'!M$52), IF('将来負担比率（分子）の構造'!M$52 &lt; 0, 0, '将来負担比率（分子）の構造'!M$52), NA())</f>
        <v>9948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5555337</v>
      </c>
      <c r="S5" s="581"/>
      <c r="T5" s="581"/>
      <c r="U5" s="581"/>
      <c r="V5" s="581"/>
      <c r="W5" s="581"/>
      <c r="X5" s="581"/>
      <c r="Y5" s="582"/>
      <c r="Z5" s="583">
        <v>18.8</v>
      </c>
      <c r="AA5" s="583"/>
      <c r="AB5" s="583"/>
      <c r="AC5" s="583"/>
      <c r="AD5" s="584">
        <v>5555337</v>
      </c>
      <c r="AE5" s="584"/>
      <c r="AF5" s="584"/>
      <c r="AG5" s="584"/>
      <c r="AH5" s="584"/>
      <c r="AI5" s="584"/>
      <c r="AJ5" s="584"/>
      <c r="AK5" s="584"/>
      <c r="AL5" s="585">
        <v>33.1</v>
      </c>
      <c r="AM5" s="586"/>
      <c r="AN5" s="586"/>
      <c r="AO5" s="587"/>
      <c r="AP5" s="577" t="s">
        <v>208</v>
      </c>
      <c r="AQ5" s="578"/>
      <c r="AR5" s="578"/>
      <c r="AS5" s="578"/>
      <c r="AT5" s="578"/>
      <c r="AU5" s="578"/>
      <c r="AV5" s="578"/>
      <c r="AW5" s="578"/>
      <c r="AX5" s="578"/>
      <c r="AY5" s="578"/>
      <c r="AZ5" s="578"/>
      <c r="BA5" s="578"/>
      <c r="BB5" s="578"/>
      <c r="BC5" s="578"/>
      <c r="BD5" s="578"/>
      <c r="BE5" s="578"/>
      <c r="BF5" s="579"/>
      <c r="BG5" s="591">
        <v>5555337</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304570</v>
      </c>
      <c r="S6" s="592"/>
      <c r="T6" s="592"/>
      <c r="U6" s="592"/>
      <c r="V6" s="592"/>
      <c r="W6" s="592"/>
      <c r="X6" s="592"/>
      <c r="Y6" s="593"/>
      <c r="Z6" s="594">
        <v>1</v>
      </c>
      <c r="AA6" s="594"/>
      <c r="AB6" s="594"/>
      <c r="AC6" s="594"/>
      <c r="AD6" s="595">
        <v>304570</v>
      </c>
      <c r="AE6" s="595"/>
      <c r="AF6" s="595"/>
      <c r="AG6" s="595"/>
      <c r="AH6" s="595"/>
      <c r="AI6" s="595"/>
      <c r="AJ6" s="595"/>
      <c r="AK6" s="595"/>
      <c r="AL6" s="596">
        <v>1.8</v>
      </c>
      <c r="AM6" s="597"/>
      <c r="AN6" s="597"/>
      <c r="AO6" s="598"/>
      <c r="AP6" s="588" t="s">
        <v>214</v>
      </c>
      <c r="AQ6" s="589"/>
      <c r="AR6" s="589"/>
      <c r="AS6" s="589"/>
      <c r="AT6" s="589"/>
      <c r="AU6" s="589"/>
      <c r="AV6" s="589"/>
      <c r="AW6" s="589"/>
      <c r="AX6" s="589"/>
      <c r="AY6" s="589"/>
      <c r="AZ6" s="589"/>
      <c r="BA6" s="589"/>
      <c r="BB6" s="589"/>
      <c r="BC6" s="589"/>
      <c r="BD6" s="589"/>
      <c r="BE6" s="589"/>
      <c r="BF6" s="590"/>
      <c r="BG6" s="591">
        <v>5555337</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248776</v>
      </c>
      <c r="CS6" s="592"/>
      <c r="CT6" s="592"/>
      <c r="CU6" s="592"/>
      <c r="CV6" s="592"/>
      <c r="CW6" s="592"/>
      <c r="CX6" s="592"/>
      <c r="CY6" s="593"/>
      <c r="CZ6" s="594">
        <v>0.9</v>
      </c>
      <c r="DA6" s="594"/>
      <c r="DB6" s="594"/>
      <c r="DC6" s="594"/>
      <c r="DD6" s="600" t="s">
        <v>209</v>
      </c>
      <c r="DE6" s="592"/>
      <c r="DF6" s="592"/>
      <c r="DG6" s="592"/>
      <c r="DH6" s="592"/>
      <c r="DI6" s="592"/>
      <c r="DJ6" s="592"/>
      <c r="DK6" s="592"/>
      <c r="DL6" s="592"/>
      <c r="DM6" s="592"/>
      <c r="DN6" s="592"/>
      <c r="DO6" s="592"/>
      <c r="DP6" s="593"/>
      <c r="DQ6" s="600">
        <v>248776</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10416</v>
      </c>
      <c r="S7" s="592"/>
      <c r="T7" s="592"/>
      <c r="U7" s="592"/>
      <c r="V7" s="592"/>
      <c r="W7" s="592"/>
      <c r="X7" s="592"/>
      <c r="Y7" s="593"/>
      <c r="Z7" s="594">
        <v>0</v>
      </c>
      <c r="AA7" s="594"/>
      <c r="AB7" s="594"/>
      <c r="AC7" s="594"/>
      <c r="AD7" s="595">
        <v>10416</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2303847</v>
      </c>
      <c r="BH7" s="592"/>
      <c r="BI7" s="592"/>
      <c r="BJ7" s="592"/>
      <c r="BK7" s="592"/>
      <c r="BL7" s="592"/>
      <c r="BM7" s="592"/>
      <c r="BN7" s="593"/>
      <c r="BO7" s="594">
        <v>41.5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4305080</v>
      </c>
      <c r="CS7" s="592"/>
      <c r="CT7" s="592"/>
      <c r="CU7" s="592"/>
      <c r="CV7" s="592"/>
      <c r="CW7" s="592"/>
      <c r="CX7" s="592"/>
      <c r="CY7" s="593"/>
      <c r="CZ7" s="594">
        <v>15.2</v>
      </c>
      <c r="DA7" s="594"/>
      <c r="DB7" s="594"/>
      <c r="DC7" s="594"/>
      <c r="DD7" s="600">
        <v>43354</v>
      </c>
      <c r="DE7" s="592"/>
      <c r="DF7" s="592"/>
      <c r="DG7" s="592"/>
      <c r="DH7" s="592"/>
      <c r="DI7" s="592"/>
      <c r="DJ7" s="592"/>
      <c r="DK7" s="592"/>
      <c r="DL7" s="592"/>
      <c r="DM7" s="592"/>
      <c r="DN7" s="592"/>
      <c r="DO7" s="592"/>
      <c r="DP7" s="593"/>
      <c r="DQ7" s="600">
        <v>4029130</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10119</v>
      </c>
      <c r="S8" s="592"/>
      <c r="T8" s="592"/>
      <c r="U8" s="592"/>
      <c r="V8" s="592"/>
      <c r="W8" s="592"/>
      <c r="X8" s="592"/>
      <c r="Y8" s="593"/>
      <c r="Z8" s="594">
        <v>0</v>
      </c>
      <c r="AA8" s="594"/>
      <c r="AB8" s="594"/>
      <c r="AC8" s="594"/>
      <c r="AD8" s="595">
        <v>10119</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81574</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9048244</v>
      </c>
      <c r="CS8" s="592"/>
      <c r="CT8" s="592"/>
      <c r="CU8" s="592"/>
      <c r="CV8" s="592"/>
      <c r="CW8" s="592"/>
      <c r="CX8" s="592"/>
      <c r="CY8" s="593"/>
      <c r="CZ8" s="594">
        <v>32</v>
      </c>
      <c r="DA8" s="594"/>
      <c r="DB8" s="594"/>
      <c r="DC8" s="594"/>
      <c r="DD8" s="600">
        <v>340525</v>
      </c>
      <c r="DE8" s="592"/>
      <c r="DF8" s="592"/>
      <c r="DG8" s="592"/>
      <c r="DH8" s="592"/>
      <c r="DI8" s="592"/>
      <c r="DJ8" s="592"/>
      <c r="DK8" s="592"/>
      <c r="DL8" s="592"/>
      <c r="DM8" s="592"/>
      <c r="DN8" s="592"/>
      <c r="DO8" s="592"/>
      <c r="DP8" s="593"/>
      <c r="DQ8" s="600">
        <v>4651545</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2058</v>
      </c>
      <c r="S9" s="592"/>
      <c r="T9" s="592"/>
      <c r="U9" s="592"/>
      <c r="V9" s="592"/>
      <c r="W9" s="592"/>
      <c r="X9" s="592"/>
      <c r="Y9" s="593"/>
      <c r="Z9" s="594">
        <v>0</v>
      </c>
      <c r="AA9" s="594"/>
      <c r="AB9" s="594"/>
      <c r="AC9" s="594"/>
      <c r="AD9" s="595">
        <v>2058</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1879343</v>
      </c>
      <c r="BH9" s="592"/>
      <c r="BI9" s="592"/>
      <c r="BJ9" s="592"/>
      <c r="BK9" s="592"/>
      <c r="BL9" s="592"/>
      <c r="BM9" s="592"/>
      <c r="BN9" s="593"/>
      <c r="BO9" s="594">
        <v>33.799999999999997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1942812</v>
      </c>
      <c r="CS9" s="592"/>
      <c r="CT9" s="592"/>
      <c r="CU9" s="592"/>
      <c r="CV9" s="592"/>
      <c r="CW9" s="592"/>
      <c r="CX9" s="592"/>
      <c r="CY9" s="593"/>
      <c r="CZ9" s="594">
        <v>6.9</v>
      </c>
      <c r="DA9" s="594"/>
      <c r="DB9" s="594"/>
      <c r="DC9" s="594"/>
      <c r="DD9" s="600">
        <v>52243</v>
      </c>
      <c r="DE9" s="592"/>
      <c r="DF9" s="592"/>
      <c r="DG9" s="592"/>
      <c r="DH9" s="592"/>
      <c r="DI9" s="592"/>
      <c r="DJ9" s="592"/>
      <c r="DK9" s="592"/>
      <c r="DL9" s="592"/>
      <c r="DM9" s="592"/>
      <c r="DN9" s="592"/>
      <c r="DO9" s="592"/>
      <c r="DP9" s="593"/>
      <c r="DQ9" s="600">
        <v>1816234</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575810</v>
      </c>
      <c r="S10" s="592"/>
      <c r="T10" s="592"/>
      <c r="U10" s="592"/>
      <c r="V10" s="592"/>
      <c r="W10" s="592"/>
      <c r="X10" s="592"/>
      <c r="Y10" s="593"/>
      <c r="Z10" s="594">
        <v>2</v>
      </c>
      <c r="AA10" s="594"/>
      <c r="AB10" s="594"/>
      <c r="AC10" s="594"/>
      <c r="AD10" s="595">
        <v>575810</v>
      </c>
      <c r="AE10" s="595"/>
      <c r="AF10" s="595"/>
      <c r="AG10" s="595"/>
      <c r="AH10" s="595"/>
      <c r="AI10" s="595"/>
      <c r="AJ10" s="595"/>
      <c r="AK10" s="595"/>
      <c r="AL10" s="596">
        <v>3.4</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134804</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49812</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v>41721</v>
      </c>
      <c r="S11" s="592"/>
      <c r="T11" s="592"/>
      <c r="U11" s="592"/>
      <c r="V11" s="592"/>
      <c r="W11" s="592"/>
      <c r="X11" s="592"/>
      <c r="Y11" s="593"/>
      <c r="Z11" s="594">
        <v>0.1</v>
      </c>
      <c r="AA11" s="594"/>
      <c r="AB11" s="594"/>
      <c r="AC11" s="594"/>
      <c r="AD11" s="595">
        <v>41721</v>
      </c>
      <c r="AE11" s="595"/>
      <c r="AF11" s="595"/>
      <c r="AG11" s="595"/>
      <c r="AH11" s="595"/>
      <c r="AI11" s="595"/>
      <c r="AJ11" s="595"/>
      <c r="AK11" s="595"/>
      <c r="AL11" s="596">
        <v>0.2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208126</v>
      </c>
      <c r="BH11" s="592"/>
      <c r="BI11" s="592"/>
      <c r="BJ11" s="592"/>
      <c r="BK11" s="592"/>
      <c r="BL11" s="592"/>
      <c r="BM11" s="592"/>
      <c r="BN11" s="593"/>
      <c r="BO11" s="594">
        <v>3.7</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1615034</v>
      </c>
      <c r="CS11" s="592"/>
      <c r="CT11" s="592"/>
      <c r="CU11" s="592"/>
      <c r="CV11" s="592"/>
      <c r="CW11" s="592"/>
      <c r="CX11" s="592"/>
      <c r="CY11" s="593"/>
      <c r="CZ11" s="594">
        <v>5.7</v>
      </c>
      <c r="DA11" s="594"/>
      <c r="DB11" s="594"/>
      <c r="DC11" s="594"/>
      <c r="DD11" s="600">
        <v>734635</v>
      </c>
      <c r="DE11" s="592"/>
      <c r="DF11" s="592"/>
      <c r="DG11" s="592"/>
      <c r="DH11" s="592"/>
      <c r="DI11" s="592"/>
      <c r="DJ11" s="592"/>
      <c r="DK11" s="592"/>
      <c r="DL11" s="592"/>
      <c r="DM11" s="592"/>
      <c r="DN11" s="592"/>
      <c r="DO11" s="592"/>
      <c r="DP11" s="593"/>
      <c r="DQ11" s="600">
        <v>856114</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2648248</v>
      </c>
      <c r="BH12" s="592"/>
      <c r="BI12" s="592"/>
      <c r="BJ12" s="592"/>
      <c r="BK12" s="592"/>
      <c r="BL12" s="592"/>
      <c r="BM12" s="592"/>
      <c r="BN12" s="593"/>
      <c r="BO12" s="594">
        <v>47.7</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211379</v>
      </c>
      <c r="CS12" s="592"/>
      <c r="CT12" s="592"/>
      <c r="CU12" s="592"/>
      <c r="CV12" s="592"/>
      <c r="CW12" s="592"/>
      <c r="CX12" s="592"/>
      <c r="CY12" s="593"/>
      <c r="CZ12" s="594">
        <v>0.7</v>
      </c>
      <c r="DA12" s="594"/>
      <c r="DB12" s="594"/>
      <c r="DC12" s="594"/>
      <c r="DD12" s="600">
        <v>4728</v>
      </c>
      <c r="DE12" s="592"/>
      <c r="DF12" s="592"/>
      <c r="DG12" s="592"/>
      <c r="DH12" s="592"/>
      <c r="DI12" s="592"/>
      <c r="DJ12" s="592"/>
      <c r="DK12" s="592"/>
      <c r="DL12" s="592"/>
      <c r="DM12" s="592"/>
      <c r="DN12" s="592"/>
      <c r="DO12" s="592"/>
      <c r="DP12" s="593"/>
      <c r="DQ12" s="600">
        <v>181513</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55521</v>
      </c>
      <c r="S13" s="592"/>
      <c r="T13" s="592"/>
      <c r="U13" s="592"/>
      <c r="V13" s="592"/>
      <c r="W13" s="592"/>
      <c r="X13" s="592"/>
      <c r="Y13" s="593"/>
      <c r="Z13" s="594">
        <v>0.2</v>
      </c>
      <c r="AA13" s="594"/>
      <c r="AB13" s="594"/>
      <c r="AC13" s="594"/>
      <c r="AD13" s="595">
        <v>55521</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2644960</v>
      </c>
      <c r="BH13" s="592"/>
      <c r="BI13" s="592"/>
      <c r="BJ13" s="592"/>
      <c r="BK13" s="592"/>
      <c r="BL13" s="592"/>
      <c r="BM13" s="592"/>
      <c r="BN13" s="593"/>
      <c r="BO13" s="594">
        <v>47.6</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4088001</v>
      </c>
      <c r="CS13" s="592"/>
      <c r="CT13" s="592"/>
      <c r="CU13" s="592"/>
      <c r="CV13" s="592"/>
      <c r="CW13" s="592"/>
      <c r="CX13" s="592"/>
      <c r="CY13" s="593"/>
      <c r="CZ13" s="594">
        <v>14.5</v>
      </c>
      <c r="DA13" s="594"/>
      <c r="DB13" s="594"/>
      <c r="DC13" s="594"/>
      <c r="DD13" s="600">
        <v>2977029</v>
      </c>
      <c r="DE13" s="592"/>
      <c r="DF13" s="592"/>
      <c r="DG13" s="592"/>
      <c r="DH13" s="592"/>
      <c r="DI13" s="592"/>
      <c r="DJ13" s="592"/>
      <c r="DK13" s="592"/>
      <c r="DL13" s="592"/>
      <c r="DM13" s="592"/>
      <c r="DN13" s="592"/>
      <c r="DO13" s="592"/>
      <c r="DP13" s="593"/>
      <c r="DQ13" s="600">
        <v>1145756</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157158</v>
      </c>
      <c r="BH14" s="592"/>
      <c r="BI14" s="592"/>
      <c r="BJ14" s="592"/>
      <c r="BK14" s="592"/>
      <c r="BL14" s="592"/>
      <c r="BM14" s="592"/>
      <c r="BN14" s="593"/>
      <c r="BO14" s="594">
        <v>2.8</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1035802</v>
      </c>
      <c r="CS14" s="592"/>
      <c r="CT14" s="592"/>
      <c r="CU14" s="592"/>
      <c r="CV14" s="592"/>
      <c r="CW14" s="592"/>
      <c r="CX14" s="592"/>
      <c r="CY14" s="593"/>
      <c r="CZ14" s="594">
        <v>3.7</v>
      </c>
      <c r="DA14" s="594"/>
      <c r="DB14" s="594"/>
      <c r="DC14" s="594"/>
      <c r="DD14" s="600">
        <v>85190</v>
      </c>
      <c r="DE14" s="592"/>
      <c r="DF14" s="592"/>
      <c r="DG14" s="592"/>
      <c r="DH14" s="592"/>
      <c r="DI14" s="592"/>
      <c r="DJ14" s="592"/>
      <c r="DK14" s="592"/>
      <c r="DL14" s="592"/>
      <c r="DM14" s="592"/>
      <c r="DN14" s="592"/>
      <c r="DO14" s="592"/>
      <c r="DP14" s="593"/>
      <c r="DQ14" s="600">
        <v>953286</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20260</v>
      </c>
      <c r="S15" s="592"/>
      <c r="T15" s="592"/>
      <c r="U15" s="592"/>
      <c r="V15" s="592"/>
      <c r="W15" s="592"/>
      <c r="X15" s="592"/>
      <c r="Y15" s="593"/>
      <c r="Z15" s="594">
        <v>0.1</v>
      </c>
      <c r="AA15" s="594"/>
      <c r="AB15" s="594"/>
      <c r="AC15" s="594"/>
      <c r="AD15" s="595">
        <v>20260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446084</v>
      </c>
      <c r="BH15" s="592"/>
      <c r="BI15" s="592"/>
      <c r="BJ15" s="592"/>
      <c r="BK15" s="592"/>
      <c r="BL15" s="592"/>
      <c r="BM15" s="592"/>
      <c r="BN15" s="593"/>
      <c r="BO15" s="594">
        <v>8</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2005596</v>
      </c>
      <c r="CS15" s="592"/>
      <c r="CT15" s="592"/>
      <c r="CU15" s="592"/>
      <c r="CV15" s="592"/>
      <c r="CW15" s="592"/>
      <c r="CX15" s="592"/>
      <c r="CY15" s="593"/>
      <c r="CZ15" s="594">
        <v>7.1</v>
      </c>
      <c r="DA15" s="594"/>
      <c r="DB15" s="594"/>
      <c r="DC15" s="594"/>
      <c r="DD15" s="600">
        <v>373127</v>
      </c>
      <c r="DE15" s="592"/>
      <c r="DF15" s="592"/>
      <c r="DG15" s="592"/>
      <c r="DH15" s="592"/>
      <c r="DI15" s="592"/>
      <c r="DJ15" s="592"/>
      <c r="DK15" s="592"/>
      <c r="DL15" s="592"/>
      <c r="DM15" s="592"/>
      <c r="DN15" s="592"/>
      <c r="DO15" s="592"/>
      <c r="DP15" s="593"/>
      <c r="DQ15" s="600">
        <v>1559777</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11085757</v>
      </c>
      <c r="S16" s="592"/>
      <c r="T16" s="592"/>
      <c r="U16" s="592"/>
      <c r="V16" s="592"/>
      <c r="W16" s="592"/>
      <c r="X16" s="592"/>
      <c r="Y16" s="593"/>
      <c r="Z16" s="594">
        <v>37.6</v>
      </c>
      <c r="AA16" s="594"/>
      <c r="AB16" s="594"/>
      <c r="AC16" s="594"/>
      <c r="AD16" s="595">
        <v>10168415</v>
      </c>
      <c r="AE16" s="595"/>
      <c r="AF16" s="595"/>
      <c r="AG16" s="595"/>
      <c r="AH16" s="595"/>
      <c r="AI16" s="595"/>
      <c r="AJ16" s="595"/>
      <c r="AK16" s="595"/>
      <c r="AL16" s="596">
        <v>60.6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64501</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26412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10168415</v>
      </c>
      <c r="S17" s="592"/>
      <c r="T17" s="592"/>
      <c r="U17" s="592"/>
      <c r="V17" s="592"/>
      <c r="W17" s="592"/>
      <c r="X17" s="592"/>
      <c r="Y17" s="593"/>
      <c r="Z17" s="594">
        <v>34.4</v>
      </c>
      <c r="AA17" s="594"/>
      <c r="AB17" s="594"/>
      <c r="AC17" s="594"/>
      <c r="AD17" s="595">
        <v>10168415</v>
      </c>
      <c r="AE17" s="595"/>
      <c r="AF17" s="595"/>
      <c r="AG17" s="595"/>
      <c r="AH17" s="595"/>
      <c r="AI17" s="595"/>
      <c r="AJ17" s="595"/>
      <c r="AK17" s="595"/>
      <c r="AL17" s="596">
        <v>60.6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3642608</v>
      </c>
      <c r="CS17" s="592"/>
      <c r="CT17" s="592"/>
      <c r="CU17" s="592"/>
      <c r="CV17" s="592"/>
      <c r="CW17" s="592"/>
      <c r="CX17" s="592"/>
      <c r="CY17" s="593"/>
      <c r="CZ17" s="594">
        <v>12.9</v>
      </c>
      <c r="DA17" s="594"/>
      <c r="DB17" s="594"/>
      <c r="DC17" s="594"/>
      <c r="DD17" s="600" t="s">
        <v>112</v>
      </c>
      <c r="DE17" s="592"/>
      <c r="DF17" s="592"/>
      <c r="DG17" s="592"/>
      <c r="DH17" s="592"/>
      <c r="DI17" s="592"/>
      <c r="DJ17" s="592"/>
      <c r="DK17" s="592"/>
      <c r="DL17" s="592"/>
      <c r="DM17" s="592"/>
      <c r="DN17" s="592"/>
      <c r="DO17" s="592"/>
      <c r="DP17" s="593"/>
      <c r="DQ17" s="600">
        <v>3629840</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917342</v>
      </c>
      <c r="S18" s="592"/>
      <c r="T18" s="592"/>
      <c r="U18" s="592"/>
      <c r="V18" s="592"/>
      <c r="W18" s="592"/>
      <c r="X18" s="592"/>
      <c r="Y18" s="593"/>
      <c r="Z18" s="594">
        <v>3.1</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17661569</v>
      </c>
      <c r="S20" s="592"/>
      <c r="T20" s="592"/>
      <c r="U20" s="592"/>
      <c r="V20" s="592"/>
      <c r="W20" s="592"/>
      <c r="X20" s="592"/>
      <c r="Y20" s="593"/>
      <c r="Z20" s="594">
        <v>59.8</v>
      </c>
      <c r="AA20" s="594"/>
      <c r="AB20" s="594"/>
      <c r="AC20" s="594"/>
      <c r="AD20" s="595">
        <v>16744227</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28257645</v>
      </c>
      <c r="CS20" s="592"/>
      <c r="CT20" s="592"/>
      <c r="CU20" s="592"/>
      <c r="CV20" s="592"/>
      <c r="CW20" s="592"/>
      <c r="CX20" s="592"/>
      <c r="CY20" s="593"/>
      <c r="CZ20" s="594">
        <v>100</v>
      </c>
      <c r="DA20" s="594"/>
      <c r="DB20" s="594"/>
      <c r="DC20" s="594"/>
      <c r="DD20" s="600">
        <v>4610831</v>
      </c>
      <c r="DE20" s="592"/>
      <c r="DF20" s="592"/>
      <c r="DG20" s="592"/>
      <c r="DH20" s="592"/>
      <c r="DI20" s="592"/>
      <c r="DJ20" s="592"/>
      <c r="DK20" s="592"/>
      <c r="DL20" s="592"/>
      <c r="DM20" s="592"/>
      <c r="DN20" s="592"/>
      <c r="DO20" s="592"/>
      <c r="DP20" s="593"/>
      <c r="DQ20" s="600">
        <v>19098383</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10016</v>
      </c>
      <c r="S21" s="592"/>
      <c r="T21" s="592"/>
      <c r="U21" s="592"/>
      <c r="V21" s="592"/>
      <c r="W21" s="592"/>
      <c r="X21" s="592"/>
      <c r="Y21" s="593"/>
      <c r="Z21" s="594">
        <v>0</v>
      </c>
      <c r="AA21" s="594"/>
      <c r="AB21" s="594"/>
      <c r="AC21" s="594"/>
      <c r="AD21" s="595">
        <v>10016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245238</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317576</v>
      </c>
      <c r="S23" s="592"/>
      <c r="T23" s="592"/>
      <c r="U23" s="592"/>
      <c r="V23" s="592"/>
      <c r="W23" s="592"/>
      <c r="X23" s="592"/>
      <c r="Y23" s="593"/>
      <c r="Z23" s="594">
        <v>1.1000000000000001</v>
      </c>
      <c r="AA23" s="594"/>
      <c r="AB23" s="594"/>
      <c r="AC23" s="594"/>
      <c r="AD23" s="595">
        <v>1375</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103280</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13514321</v>
      </c>
      <c r="CS24" s="581"/>
      <c r="CT24" s="581"/>
      <c r="CU24" s="581"/>
      <c r="CV24" s="581"/>
      <c r="CW24" s="581"/>
      <c r="CX24" s="581"/>
      <c r="CY24" s="582"/>
      <c r="CZ24" s="618">
        <v>47.8</v>
      </c>
      <c r="DA24" s="619"/>
      <c r="DB24" s="619"/>
      <c r="DC24" s="620"/>
      <c r="DD24" s="617">
        <v>9624444</v>
      </c>
      <c r="DE24" s="581"/>
      <c r="DF24" s="581"/>
      <c r="DG24" s="581"/>
      <c r="DH24" s="581"/>
      <c r="DI24" s="581"/>
      <c r="DJ24" s="581"/>
      <c r="DK24" s="582"/>
      <c r="DL24" s="617">
        <v>9534027</v>
      </c>
      <c r="DM24" s="581"/>
      <c r="DN24" s="581"/>
      <c r="DO24" s="581"/>
      <c r="DP24" s="581"/>
      <c r="DQ24" s="581"/>
      <c r="DR24" s="581"/>
      <c r="DS24" s="581"/>
      <c r="DT24" s="581"/>
      <c r="DU24" s="581"/>
      <c r="DV24" s="582"/>
      <c r="DW24" s="585">
        <v>53.2</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5144172</v>
      </c>
      <c r="S25" s="592"/>
      <c r="T25" s="592"/>
      <c r="U25" s="592"/>
      <c r="V25" s="592"/>
      <c r="W25" s="592"/>
      <c r="X25" s="592"/>
      <c r="Y25" s="593"/>
      <c r="Z25" s="594">
        <v>17.399999999999999</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4792339</v>
      </c>
      <c r="CS25" s="623"/>
      <c r="CT25" s="623"/>
      <c r="CU25" s="623"/>
      <c r="CV25" s="623"/>
      <c r="CW25" s="623"/>
      <c r="CX25" s="623"/>
      <c r="CY25" s="624"/>
      <c r="CZ25" s="625">
        <v>17</v>
      </c>
      <c r="DA25" s="626"/>
      <c r="DB25" s="626"/>
      <c r="DC25" s="627"/>
      <c r="DD25" s="600">
        <v>4475071</v>
      </c>
      <c r="DE25" s="623"/>
      <c r="DF25" s="623"/>
      <c r="DG25" s="623"/>
      <c r="DH25" s="623"/>
      <c r="DI25" s="623"/>
      <c r="DJ25" s="623"/>
      <c r="DK25" s="624"/>
      <c r="DL25" s="600">
        <v>4390052</v>
      </c>
      <c r="DM25" s="623"/>
      <c r="DN25" s="623"/>
      <c r="DO25" s="623"/>
      <c r="DP25" s="623"/>
      <c r="DQ25" s="623"/>
      <c r="DR25" s="623"/>
      <c r="DS25" s="623"/>
      <c r="DT25" s="623"/>
      <c r="DU25" s="623"/>
      <c r="DV25" s="624"/>
      <c r="DW25" s="596">
        <v>24.5</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2557797</v>
      </c>
      <c r="CS26" s="592"/>
      <c r="CT26" s="592"/>
      <c r="CU26" s="592"/>
      <c r="CV26" s="592"/>
      <c r="CW26" s="592"/>
      <c r="CX26" s="592"/>
      <c r="CY26" s="593"/>
      <c r="CZ26" s="625">
        <v>9.1</v>
      </c>
      <c r="DA26" s="626"/>
      <c r="DB26" s="626"/>
      <c r="DC26" s="627"/>
      <c r="DD26" s="600">
        <v>2330713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2243003</v>
      </c>
      <c r="S27" s="592"/>
      <c r="T27" s="592"/>
      <c r="U27" s="592"/>
      <c r="V27" s="592"/>
      <c r="W27" s="592"/>
      <c r="X27" s="592"/>
      <c r="Y27" s="593"/>
      <c r="Z27" s="594">
        <v>7.6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5555337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5079374</v>
      </c>
      <c r="CS27" s="623"/>
      <c r="CT27" s="623"/>
      <c r="CU27" s="623"/>
      <c r="CV27" s="623"/>
      <c r="CW27" s="623"/>
      <c r="CX27" s="623"/>
      <c r="CY27" s="624"/>
      <c r="CZ27" s="625">
        <v>18</v>
      </c>
      <c r="DA27" s="626"/>
      <c r="DB27" s="626"/>
      <c r="DC27" s="627"/>
      <c r="DD27" s="600">
        <v>1519533</v>
      </c>
      <c r="DE27" s="623"/>
      <c r="DF27" s="623"/>
      <c r="DG27" s="623"/>
      <c r="DH27" s="623"/>
      <c r="DI27" s="623"/>
      <c r="DJ27" s="623"/>
      <c r="DK27" s="624"/>
      <c r="DL27" s="600">
        <v>1514135</v>
      </c>
      <c r="DM27" s="623"/>
      <c r="DN27" s="623"/>
      <c r="DO27" s="623"/>
      <c r="DP27" s="623"/>
      <c r="DQ27" s="623"/>
      <c r="DR27" s="623"/>
      <c r="DS27" s="623"/>
      <c r="DT27" s="623"/>
      <c r="DU27" s="623"/>
      <c r="DV27" s="624"/>
      <c r="DW27" s="596">
        <v>8.5</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57015</v>
      </c>
      <c r="S28" s="592"/>
      <c r="T28" s="592"/>
      <c r="U28" s="592"/>
      <c r="V28" s="592"/>
      <c r="W28" s="592"/>
      <c r="X28" s="592"/>
      <c r="Y28" s="593"/>
      <c r="Z28" s="594">
        <v>0.2</v>
      </c>
      <c r="AA28" s="594"/>
      <c r="AB28" s="594"/>
      <c r="AC28" s="594"/>
      <c r="AD28" s="595">
        <v>11209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3642608</v>
      </c>
      <c r="CS28" s="592"/>
      <c r="CT28" s="592"/>
      <c r="CU28" s="592"/>
      <c r="CV28" s="592"/>
      <c r="CW28" s="592"/>
      <c r="CX28" s="592"/>
      <c r="CY28" s="593"/>
      <c r="CZ28" s="625">
        <v>12.9</v>
      </c>
      <c r="DA28" s="626"/>
      <c r="DB28" s="626"/>
      <c r="DC28" s="627"/>
      <c r="DD28" s="600">
        <v>3629840</v>
      </c>
      <c r="DE28" s="592"/>
      <c r="DF28" s="592"/>
      <c r="DG28" s="592"/>
      <c r="DH28" s="592"/>
      <c r="DI28" s="592"/>
      <c r="DJ28" s="592"/>
      <c r="DK28" s="593"/>
      <c r="DL28" s="600">
        <v>3629840</v>
      </c>
      <c r="DM28" s="592"/>
      <c r="DN28" s="592"/>
      <c r="DO28" s="592"/>
      <c r="DP28" s="592"/>
      <c r="DQ28" s="592"/>
      <c r="DR28" s="592"/>
      <c r="DS28" s="592"/>
      <c r="DT28" s="592"/>
      <c r="DU28" s="592"/>
      <c r="DV28" s="593"/>
      <c r="DW28" s="596">
        <v>20.3</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9569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3642606</v>
      </c>
      <c r="CS29" s="623"/>
      <c r="CT29" s="623"/>
      <c r="CU29" s="623"/>
      <c r="CV29" s="623"/>
      <c r="CW29" s="623"/>
      <c r="CX29" s="623"/>
      <c r="CY29" s="624"/>
      <c r="CZ29" s="625">
        <v>12.9</v>
      </c>
      <c r="DA29" s="626"/>
      <c r="DB29" s="626"/>
      <c r="DC29" s="627"/>
      <c r="DD29" s="600">
        <v>3629838</v>
      </c>
      <c r="DE29" s="623"/>
      <c r="DF29" s="623"/>
      <c r="DG29" s="623"/>
      <c r="DH29" s="623"/>
      <c r="DI29" s="623"/>
      <c r="DJ29" s="623"/>
      <c r="DK29" s="624"/>
      <c r="DL29" s="600">
        <v>3629838</v>
      </c>
      <c r="DM29" s="623"/>
      <c r="DN29" s="623"/>
      <c r="DO29" s="623"/>
      <c r="DP29" s="623"/>
      <c r="DQ29" s="623"/>
      <c r="DR29" s="623"/>
      <c r="DS29" s="623"/>
      <c r="DT29" s="623"/>
      <c r="DU29" s="623"/>
      <c r="DV29" s="624"/>
      <c r="DW29" s="596">
        <v>20.3</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65289</v>
      </c>
      <c r="S30" s="592"/>
      <c r="T30" s="592"/>
      <c r="U30" s="592"/>
      <c r="V30" s="592"/>
      <c r="W30" s="592"/>
      <c r="X30" s="592"/>
      <c r="Y30" s="593"/>
      <c r="Z30" s="594">
        <v>0.2</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98.5</v>
      </c>
      <c r="BH30" s="650"/>
      <c r="BI30" s="650"/>
      <c r="BJ30" s="650"/>
      <c r="BK30" s="650"/>
      <c r="BL30" s="650"/>
      <c r="BM30" s="586">
        <v>91.9</v>
      </c>
      <c r="BN30" s="650"/>
      <c r="BO30" s="650"/>
      <c r="BP30" s="650"/>
      <c r="BQ30" s="651"/>
      <c r="BR30" s="649">
        <v>98.4</v>
      </c>
      <c r="BS30" s="650"/>
      <c r="BT30" s="650"/>
      <c r="BU30" s="650"/>
      <c r="BV30" s="650"/>
      <c r="BW30" s="650"/>
      <c r="BX30" s="586">
        <v>91.4</v>
      </c>
      <c r="BY30" s="650"/>
      <c r="BZ30" s="650"/>
      <c r="CA30" s="650"/>
      <c r="CB30" s="651"/>
      <c r="CD30" s="654"/>
      <c r="CE30" s="655"/>
      <c r="CF30" s="605" t="s">
        <v>291</v>
      </c>
      <c r="CG30" s="606"/>
      <c r="CH30" s="606"/>
      <c r="CI30" s="606"/>
      <c r="CJ30" s="606"/>
      <c r="CK30" s="606"/>
      <c r="CL30" s="606"/>
      <c r="CM30" s="606"/>
      <c r="CN30" s="606"/>
      <c r="CO30" s="606"/>
      <c r="CP30" s="606"/>
      <c r="CQ30" s="607"/>
      <c r="CR30" s="591">
        <v>3187313</v>
      </c>
      <c r="CS30" s="592"/>
      <c r="CT30" s="592"/>
      <c r="CU30" s="592"/>
      <c r="CV30" s="592"/>
      <c r="CW30" s="592"/>
      <c r="CX30" s="592"/>
      <c r="CY30" s="593"/>
      <c r="CZ30" s="625">
        <v>11.3</v>
      </c>
      <c r="DA30" s="626"/>
      <c r="DB30" s="626"/>
      <c r="DC30" s="627"/>
      <c r="DD30" s="600">
        <v>3174545</v>
      </c>
      <c r="DE30" s="592"/>
      <c r="DF30" s="592"/>
      <c r="DG30" s="592"/>
      <c r="DH30" s="592"/>
      <c r="DI30" s="592"/>
      <c r="DJ30" s="592"/>
      <c r="DK30" s="593"/>
      <c r="DL30" s="600">
        <v>3174545</v>
      </c>
      <c r="DM30" s="592"/>
      <c r="DN30" s="592"/>
      <c r="DO30" s="592"/>
      <c r="DP30" s="592"/>
      <c r="DQ30" s="592"/>
      <c r="DR30" s="592"/>
      <c r="DS30" s="592"/>
      <c r="DT30" s="592"/>
      <c r="DU30" s="592"/>
      <c r="DV30" s="593"/>
      <c r="DW30" s="596">
        <v>17.7</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671502</v>
      </c>
      <c r="S31" s="592"/>
      <c r="T31" s="592"/>
      <c r="U31" s="592"/>
      <c r="V31" s="592"/>
      <c r="W31" s="592"/>
      <c r="X31" s="592"/>
      <c r="Y31" s="593"/>
      <c r="Z31" s="594">
        <v>2.2999999999999998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23"/>
      <c r="BI31" s="623"/>
      <c r="BJ31" s="623"/>
      <c r="BK31" s="623"/>
      <c r="BL31" s="623"/>
      <c r="BM31" s="597">
        <v>94</v>
      </c>
      <c r="BN31" s="647"/>
      <c r="BO31" s="647"/>
      <c r="BP31" s="647"/>
      <c r="BQ31" s="648"/>
      <c r="BR31" s="646">
        <v>98.7</v>
      </c>
      <c r="BS31" s="623"/>
      <c r="BT31" s="623"/>
      <c r="BU31" s="623"/>
      <c r="BV31" s="623"/>
      <c r="BW31" s="623"/>
      <c r="BX31" s="597">
        <v>93.3</v>
      </c>
      <c r="BY31" s="647"/>
      <c r="BZ31" s="647"/>
      <c r="CA31" s="647"/>
      <c r="CB31" s="648"/>
      <c r="CD31" s="654"/>
      <c r="CE31" s="655"/>
      <c r="CF31" s="605" t="s">
        <v>295</v>
      </c>
      <c r="CG31" s="606"/>
      <c r="CH31" s="606"/>
      <c r="CI31" s="606"/>
      <c r="CJ31" s="606"/>
      <c r="CK31" s="606"/>
      <c r="CL31" s="606"/>
      <c r="CM31" s="606"/>
      <c r="CN31" s="606"/>
      <c r="CO31" s="606"/>
      <c r="CP31" s="606"/>
      <c r="CQ31" s="607"/>
      <c r="CR31" s="591">
        <v>455293</v>
      </c>
      <c r="CS31" s="623"/>
      <c r="CT31" s="623"/>
      <c r="CU31" s="623"/>
      <c r="CV31" s="623"/>
      <c r="CW31" s="623"/>
      <c r="CX31" s="623"/>
      <c r="CY31" s="624"/>
      <c r="CZ31" s="625">
        <v>1.6</v>
      </c>
      <c r="DA31" s="626"/>
      <c r="DB31" s="626"/>
      <c r="DC31" s="627"/>
      <c r="DD31" s="600">
        <v>455293</v>
      </c>
      <c r="DE31" s="623"/>
      <c r="DF31" s="623"/>
      <c r="DG31" s="623"/>
      <c r="DH31" s="623"/>
      <c r="DI31" s="623"/>
      <c r="DJ31" s="623"/>
      <c r="DK31" s="624"/>
      <c r="DL31" s="600">
        <v>455293</v>
      </c>
      <c r="DM31" s="623"/>
      <c r="DN31" s="623"/>
      <c r="DO31" s="623"/>
      <c r="DP31" s="623"/>
      <c r="DQ31" s="623"/>
      <c r="DR31" s="623"/>
      <c r="DS31" s="623"/>
      <c r="DT31" s="623"/>
      <c r="DU31" s="623"/>
      <c r="DV31" s="624"/>
      <c r="DW31" s="596">
        <v>2.5</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277961</v>
      </c>
      <c r="S32" s="592"/>
      <c r="T32" s="592"/>
      <c r="U32" s="592"/>
      <c r="V32" s="592"/>
      <c r="W32" s="592"/>
      <c r="X32" s="592"/>
      <c r="Y32" s="593"/>
      <c r="Z32" s="594">
        <v>0.9</v>
      </c>
      <c r="AA32" s="594"/>
      <c r="AB32" s="594"/>
      <c r="AC32" s="594"/>
      <c r="AD32" s="595">
        <v>365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v>
      </c>
      <c r="BH32" s="659"/>
      <c r="BI32" s="659"/>
      <c r="BJ32" s="659"/>
      <c r="BK32" s="659"/>
      <c r="BL32" s="659"/>
      <c r="BM32" s="660">
        <v>89.3</v>
      </c>
      <c r="BN32" s="659"/>
      <c r="BO32" s="659"/>
      <c r="BP32" s="659"/>
      <c r="BQ32" s="661"/>
      <c r="BR32" s="658">
        <v>97.9</v>
      </c>
      <c r="BS32" s="659"/>
      <c r="BT32" s="659"/>
      <c r="BU32" s="659"/>
      <c r="BV32" s="659"/>
      <c r="BW32" s="659"/>
      <c r="BX32" s="660">
        <v>89.1</v>
      </c>
      <c r="BY32" s="659"/>
      <c r="BZ32" s="659"/>
      <c r="CA32" s="659"/>
      <c r="CB32" s="661"/>
      <c r="CD32" s="656"/>
      <c r="CE32" s="657"/>
      <c r="CF32" s="605" t="s">
        <v>298</v>
      </c>
      <c r="CG32" s="606"/>
      <c r="CH32" s="606"/>
      <c r="CI32" s="606"/>
      <c r="CJ32" s="606"/>
      <c r="CK32" s="606"/>
      <c r="CL32" s="606"/>
      <c r="CM32" s="606"/>
      <c r="CN32" s="606"/>
      <c r="CO32" s="606"/>
      <c r="CP32" s="606"/>
      <c r="CQ32" s="607"/>
      <c r="CR32" s="591">
        <v>2</v>
      </c>
      <c r="CS32" s="592"/>
      <c r="CT32" s="592"/>
      <c r="CU32" s="592"/>
      <c r="CV32" s="592"/>
      <c r="CW32" s="592"/>
      <c r="CX32" s="592"/>
      <c r="CY32" s="593"/>
      <c r="CZ32" s="625">
        <v>0</v>
      </c>
      <c r="DA32" s="626"/>
      <c r="DB32" s="626"/>
      <c r="DC32" s="627"/>
      <c r="DD32" s="600">
        <v>2</v>
      </c>
      <c r="DE32" s="592"/>
      <c r="DF32" s="592"/>
      <c r="DG32" s="592"/>
      <c r="DH32" s="592"/>
      <c r="DI32" s="592"/>
      <c r="DJ32" s="592"/>
      <c r="DK32" s="593"/>
      <c r="DL32" s="600">
        <v>2</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2715500</v>
      </c>
      <c r="S33" s="592"/>
      <c r="T33" s="592"/>
      <c r="U33" s="592"/>
      <c r="V33" s="592"/>
      <c r="W33" s="592"/>
      <c r="X33" s="592"/>
      <c r="Y33" s="593"/>
      <c r="Z33" s="594">
        <v>9.1999999999999993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10067992</v>
      </c>
      <c r="CS33" s="623"/>
      <c r="CT33" s="623"/>
      <c r="CU33" s="623"/>
      <c r="CV33" s="623"/>
      <c r="CW33" s="623"/>
      <c r="CX33" s="623"/>
      <c r="CY33" s="624"/>
      <c r="CZ33" s="625">
        <v>35.6</v>
      </c>
      <c r="DA33" s="626"/>
      <c r="DB33" s="626"/>
      <c r="DC33" s="627"/>
      <c r="DD33" s="600">
        <v>8922710</v>
      </c>
      <c r="DE33" s="623"/>
      <c r="DF33" s="623"/>
      <c r="DG33" s="623"/>
      <c r="DH33" s="623"/>
      <c r="DI33" s="623"/>
      <c r="DJ33" s="623"/>
      <c r="DK33" s="624"/>
      <c r="DL33" s="600">
        <v>5990055</v>
      </c>
      <c r="DM33" s="623"/>
      <c r="DN33" s="623"/>
      <c r="DO33" s="623"/>
      <c r="DP33" s="623"/>
      <c r="DQ33" s="623"/>
      <c r="DR33" s="623"/>
      <c r="DS33" s="623"/>
      <c r="DT33" s="623"/>
      <c r="DU33" s="623"/>
      <c r="DV33" s="624"/>
      <c r="DW33" s="596">
        <v>33.4</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2127031</v>
      </c>
      <c r="CS34" s="592"/>
      <c r="CT34" s="592"/>
      <c r="CU34" s="592"/>
      <c r="CV34" s="592"/>
      <c r="CW34" s="592"/>
      <c r="CX34" s="592"/>
      <c r="CY34" s="593"/>
      <c r="CZ34" s="625">
        <v>7.5</v>
      </c>
      <c r="DA34" s="626"/>
      <c r="DB34" s="626"/>
      <c r="DC34" s="627"/>
      <c r="DD34" s="600">
        <v>1688465</v>
      </c>
      <c r="DE34" s="592"/>
      <c r="DF34" s="592"/>
      <c r="DG34" s="592"/>
      <c r="DH34" s="592"/>
      <c r="DI34" s="592"/>
      <c r="DJ34" s="592"/>
      <c r="DK34" s="593"/>
      <c r="DL34" s="600">
        <v>1496825</v>
      </c>
      <c r="DM34" s="592"/>
      <c r="DN34" s="592"/>
      <c r="DO34" s="592"/>
      <c r="DP34" s="592"/>
      <c r="DQ34" s="592"/>
      <c r="DR34" s="592"/>
      <c r="DS34" s="592"/>
      <c r="DT34" s="592"/>
      <c r="DU34" s="592"/>
      <c r="DV34" s="593"/>
      <c r="DW34" s="596">
        <v>8.4</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1146800</v>
      </c>
      <c r="S35" s="592"/>
      <c r="T35" s="592"/>
      <c r="U35" s="592"/>
      <c r="V35" s="592"/>
      <c r="W35" s="592"/>
      <c r="X35" s="592"/>
      <c r="Y35" s="593"/>
      <c r="Z35" s="594">
        <v>3.9</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3674694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91736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285360</v>
      </c>
      <c r="CS35" s="623"/>
      <c r="CT35" s="623"/>
      <c r="CU35" s="623"/>
      <c r="CV35" s="623"/>
      <c r="CW35" s="623"/>
      <c r="CX35" s="623"/>
      <c r="CY35" s="624"/>
      <c r="CZ35" s="625">
        <v>1</v>
      </c>
      <c r="DA35" s="626"/>
      <c r="DB35" s="626"/>
      <c r="DC35" s="627"/>
      <c r="DD35" s="600">
        <v>228859</v>
      </c>
      <c r="DE35" s="623"/>
      <c r="DF35" s="623"/>
      <c r="DG35" s="623"/>
      <c r="DH35" s="623"/>
      <c r="DI35" s="623"/>
      <c r="DJ35" s="623"/>
      <c r="DK35" s="624"/>
      <c r="DL35" s="600">
        <v>227687</v>
      </c>
      <c r="DM35" s="623"/>
      <c r="DN35" s="623"/>
      <c r="DO35" s="623"/>
      <c r="DP35" s="623"/>
      <c r="DQ35" s="623"/>
      <c r="DR35" s="623"/>
      <c r="DS35" s="623"/>
      <c r="DT35" s="623"/>
      <c r="DU35" s="623"/>
      <c r="DV35" s="624"/>
      <c r="DW35" s="596">
        <v>1.3</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29521690</v>
      </c>
      <c r="S36" s="664"/>
      <c r="T36" s="664"/>
      <c r="U36" s="664"/>
      <c r="V36" s="664"/>
      <c r="W36" s="664"/>
      <c r="X36" s="664"/>
      <c r="Y36" s="665"/>
      <c r="Z36" s="666">
        <v>100</v>
      </c>
      <c r="AA36" s="666"/>
      <c r="AB36" s="666"/>
      <c r="AC36" s="666"/>
      <c r="AD36" s="667">
        <v>16767192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752392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-196203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3418581</v>
      </c>
      <c r="CS36" s="592"/>
      <c r="CT36" s="592"/>
      <c r="CU36" s="592"/>
      <c r="CV36" s="592"/>
      <c r="CW36" s="592"/>
      <c r="CX36" s="592"/>
      <c r="CY36" s="593"/>
      <c r="CZ36" s="625">
        <v>12.1</v>
      </c>
      <c r="DA36" s="626"/>
      <c r="DB36" s="626"/>
      <c r="DC36" s="627"/>
      <c r="DD36" s="600">
        <v>3163287</v>
      </c>
      <c r="DE36" s="592"/>
      <c r="DF36" s="592"/>
      <c r="DG36" s="592"/>
      <c r="DH36" s="592"/>
      <c r="DI36" s="592"/>
      <c r="DJ36" s="592"/>
      <c r="DK36" s="593"/>
      <c r="DL36" s="600">
        <v>2331194</v>
      </c>
      <c r="DM36" s="592"/>
      <c r="DN36" s="592"/>
      <c r="DO36" s="592"/>
      <c r="DP36" s="592"/>
      <c r="DQ36" s="592"/>
      <c r="DR36" s="592"/>
      <c r="DS36" s="592"/>
      <c r="DT36" s="592"/>
      <c r="DU36" s="592"/>
      <c r="DV36" s="593"/>
      <c r="DW36" s="596">
        <v>13</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277161</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9999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1245788</v>
      </c>
      <c r="CS37" s="623"/>
      <c r="CT37" s="623"/>
      <c r="CU37" s="623"/>
      <c r="CV37" s="623"/>
      <c r="CW37" s="623"/>
      <c r="CX37" s="623"/>
      <c r="CY37" s="624"/>
      <c r="CZ37" s="625">
        <v>4.4000000000000004</v>
      </c>
      <c r="DA37" s="626"/>
      <c r="DB37" s="626"/>
      <c r="DC37" s="627"/>
      <c r="DD37" s="600">
        <v>1245788</v>
      </c>
      <c r="DE37" s="623"/>
      <c r="DF37" s="623"/>
      <c r="DG37" s="623"/>
      <c r="DH37" s="623"/>
      <c r="DI37" s="623"/>
      <c r="DJ37" s="623"/>
      <c r="DK37" s="624"/>
      <c r="DL37" s="600">
        <v>1104038</v>
      </c>
      <c r="DM37" s="623"/>
      <c r="DN37" s="623"/>
      <c r="DO37" s="623"/>
      <c r="DP37" s="623"/>
      <c r="DQ37" s="623"/>
      <c r="DR37" s="623"/>
      <c r="DS37" s="623"/>
      <c r="DT37" s="623"/>
      <c r="DU37" s="623"/>
      <c r="DV37" s="624"/>
      <c r="DW37" s="596">
        <v>6.2</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v>140530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18948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2583149</v>
      </c>
      <c r="CS38" s="592"/>
      <c r="CT38" s="592"/>
      <c r="CU38" s="592"/>
      <c r="CV38" s="592"/>
      <c r="CW38" s="592"/>
      <c r="CX38" s="592"/>
      <c r="CY38" s="593"/>
      <c r="CZ38" s="625">
        <v>9.1</v>
      </c>
      <c r="DA38" s="626"/>
      <c r="DB38" s="626"/>
      <c r="DC38" s="627"/>
      <c r="DD38" s="600">
        <v>2231936</v>
      </c>
      <c r="DE38" s="592"/>
      <c r="DF38" s="592"/>
      <c r="DG38" s="592"/>
      <c r="DH38" s="592"/>
      <c r="DI38" s="592"/>
      <c r="DJ38" s="592"/>
      <c r="DK38" s="593"/>
      <c r="DL38" s="600">
        <v>1914652</v>
      </c>
      <c r="DM38" s="592"/>
      <c r="DN38" s="592"/>
      <c r="DO38" s="592"/>
      <c r="DP38" s="592"/>
      <c r="DQ38" s="592"/>
      <c r="DR38" s="592"/>
      <c r="DS38" s="592"/>
      <c r="DT38" s="592"/>
      <c r="DU38" s="592"/>
      <c r="DV38" s="593"/>
      <c r="DW38" s="596">
        <v>10.7</v>
      </c>
      <c r="DX38" s="621"/>
      <c r="DY38" s="621"/>
      <c r="DZ38" s="621"/>
      <c r="EA38" s="621"/>
      <c r="EB38" s="621"/>
      <c r="EC38" s="622"/>
    </row>
    <row r="39" spans="2:133" ht="11.25" customHeight="1" x14ac:dyDescent="0.15">
      <c r="AQ39" s="670" t="s">
        <v>319</v>
      </c>
      <c r="AR39" s="671"/>
      <c r="AS39" s="671"/>
      <c r="AT39" s="671"/>
      <c r="AU39" s="671"/>
      <c r="AV39" s="671"/>
      <c r="AW39" s="671"/>
      <c r="AX39" s="671"/>
      <c r="AY39" s="672"/>
      <c r="AZ39" s="591">
        <v>61992</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1610594</v>
      </c>
      <c r="CS39" s="623"/>
      <c r="CT39" s="623"/>
      <c r="CU39" s="623"/>
      <c r="CV39" s="623"/>
      <c r="CW39" s="623"/>
      <c r="CX39" s="623"/>
      <c r="CY39" s="624"/>
      <c r="CZ39" s="625">
        <v>5.7</v>
      </c>
      <c r="DA39" s="626"/>
      <c r="DB39" s="626"/>
      <c r="DC39" s="627"/>
      <c r="DD39" s="600">
        <v>1589816</v>
      </c>
      <c r="DE39" s="623"/>
      <c r="DF39" s="623"/>
      <c r="DG39" s="623"/>
      <c r="DH39" s="623"/>
      <c r="DI39" s="623"/>
      <c r="DJ39" s="623"/>
      <c r="DK39" s="624"/>
      <c r="DL39" s="600" t="s">
        <v>112</v>
      </c>
      <c r="DM39" s="623"/>
      <c r="DN39" s="623"/>
      <c r="DO39" s="623"/>
      <c r="DP39" s="623"/>
      <c r="DQ39" s="623"/>
      <c r="DR39" s="623"/>
      <c r="DS39" s="623"/>
      <c r="DT39" s="623"/>
      <c r="DU39" s="623"/>
      <c r="DV39" s="624"/>
      <c r="DW39" s="596" t="s">
        <v>112</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578964</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113</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43277</v>
      </c>
      <c r="CS40" s="592"/>
      <c r="CT40" s="592"/>
      <c r="CU40" s="592"/>
      <c r="CV40" s="592"/>
      <c r="CW40" s="592"/>
      <c r="CX40" s="592"/>
      <c r="CY40" s="593"/>
      <c r="CZ40" s="625">
        <v>0.2</v>
      </c>
      <c r="DA40" s="626"/>
      <c r="DB40" s="626"/>
      <c r="DC40" s="627"/>
      <c r="DD40" s="600">
        <v>20347</v>
      </c>
      <c r="DE40" s="592"/>
      <c r="DF40" s="592"/>
      <c r="DG40" s="592"/>
      <c r="DH40" s="592"/>
      <c r="DI40" s="592"/>
      <c r="DJ40" s="592"/>
      <c r="DK40" s="593"/>
      <c r="DL40" s="600">
        <v>19697</v>
      </c>
      <c r="DM40" s="592"/>
      <c r="DN40" s="592"/>
      <c r="DO40" s="592"/>
      <c r="DP40" s="592"/>
      <c r="DQ40" s="592"/>
      <c r="DR40" s="592"/>
      <c r="DS40" s="592"/>
      <c r="DT40" s="592"/>
      <c r="DU40" s="592"/>
      <c r="DV40" s="593"/>
      <c r="DW40" s="596">
        <v>0.1</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1863655</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295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209</v>
      </c>
      <c r="CS41" s="623"/>
      <c r="CT41" s="623"/>
      <c r="CU41" s="623"/>
      <c r="CV41" s="623"/>
      <c r="CW41" s="623"/>
      <c r="CX41" s="623"/>
      <c r="CY41" s="624"/>
      <c r="CZ41" s="625" t="s">
        <v>209</v>
      </c>
      <c r="DA41" s="626"/>
      <c r="DB41" s="626"/>
      <c r="DC41" s="627"/>
      <c r="DD41" s="600" t="s">
        <v>209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4675332</v>
      </c>
      <c r="CS42" s="592"/>
      <c r="CT42" s="592"/>
      <c r="CU42" s="592"/>
      <c r="CV42" s="592"/>
      <c r="CW42" s="592"/>
      <c r="CX42" s="592"/>
      <c r="CY42" s="593"/>
      <c r="CZ42" s="625">
        <v>16.5</v>
      </c>
      <c r="DA42" s="674"/>
      <c r="DB42" s="674"/>
      <c r="DC42" s="675"/>
      <c r="DD42" s="600">
        <v>551229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27107</v>
      </c>
      <c r="CS43" s="623"/>
      <c r="CT43" s="623"/>
      <c r="CU43" s="623"/>
      <c r="CV43" s="623"/>
      <c r="CW43" s="623"/>
      <c r="CX43" s="623"/>
      <c r="CY43" s="624"/>
      <c r="CZ43" s="625">
        <v>0.1</v>
      </c>
      <c r="DA43" s="626"/>
      <c r="DB43" s="626"/>
      <c r="DC43" s="627"/>
      <c r="DD43" s="600">
        <v>27107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333</v>
      </c>
      <c r="CD44" s="697" t="s">
        <v>287</v>
      </c>
      <c r="CE44" s="698"/>
      <c r="CF44" s="588" t="s">
        <v>334</v>
      </c>
      <c r="CG44" s="589"/>
      <c r="CH44" s="589"/>
      <c r="CI44" s="589"/>
      <c r="CJ44" s="589"/>
      <c r="CK44" s="589"/>
      <c r="CL44" s="589"/>
      <c r="CM44" s="589"/>
      <c r="CN44" s="589"/>
      <c r="CO44" s="589"/>
      <c r="CP44" s="589"/>
      <c r="CQ44" s="590"/>
      <c r="CR44" s="591">
        <v>4610831</v>
      </c>
      <c r="CS44" s="592"/>
      <c r="CT44" s="592"/>
      <c r="CU44" s="592"/>
      <c r="CV44" s="592"/>
      <c r="CW44" s="592"/>
      <c r="CX44" s="592"/>
      <c r="CY44" s="593"/>
      <c r="CZ44" s="625">
        <v>16.3</v>
      </c>
      <c r="DA44" s="674"/>
      <c r="DB44" s="674"/>
      <c r="DC44" s="675"/>
      <c r="DD44" s="600">
        <v>524817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335</v>
      </c>
      <c r="CG45" s="589"/>
      <c r="CH45" s="589"/>
      <c r="CI45" s="589"/>
      <c r="CJ45" s="589"/>
      <c r="CK45" s="589"/>
      <c r="CL45" s="589"/>
      <c r="CM45" s="589"/>
      <c r="CN45" s="589"/>
      <c r="CO45" s="589"/>
      <c r="CP45" s="589"/>
      <c r="CQ45" s="590"/>
      <c r="CR45" s="591">
        <v>3738459</v>
      </c>
      <c r="CS45" s="623"/>
      <c r="CT45" s="623"/>
      <c r="CU45" s="623"/>
      <c r="CV45" s="623"/>
      <c r="CW45" s="623"/>
      <c r="CX45" s="623"/>
      <c r="CY45" s="624"/>
      <c r="CZ45" s="625">
        <v>13.2</v>
      </c>
      <c r="DA45" s="626"/>
      <c r="DB45" s="626"/>
      <c r="DC45" s="627"/>
      <c r="DD45" s="600">
        <v>75278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336</v>
      </c>
      <c r="CG46" s="589"/>
      <c r="CH46" s="589"/>
      <c r="CI46" s="589"/>
      <c r="CJ46" s="589"/>
      <c r="CK46" s="589"/>
      <c r="CL46" s="589"/>
      <c r="CM46" s="589"/>
      <c r="CN46" s="589"/>
      <c r="CO46" s="589"/>
      <c r="CP46" s="589"/>
      <c r="CQ46" s="590"/>
      <c r="CR46" s="591">
        <v>794112</v>
      </c>
      <c r="CS46" s="592"/>
      <c r="CT46" s="592"/>
      <c r="CU46" s="592"/>
      <c r="CV46" s="592"/>
      <c r="CW46" s="592"/>
      <c r="CX46" s="592"/>
      <c r="CY46" s="593"/>
      <c r="CZ46" s="625">
        <v>2.8</v>
      </c>
      <c r="DA46" s="674"/>
      <c r="DB46" s="674"/>
      <c r="DC46" s="675"/>
      <c r="DD46" s="600">
        <v>414979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337</v>
      </c>
      <c r="CG47" s="589"/>
      <c r="CH47" s="589"/>
      <c r="CI47" s="589"/>
      <c r="CJ47" s="589"/>
      <c r="CK47" s="589"/>
      <c r="CL47" s="589"/>
      <c r="CM47" s="589"/>
      <c r="CN47" s="589"/>
      <c r="CO47" s="589"/>
      <c r="CP47" s="589"/>
      <c r="CQ47" s="590"/>
      <c r="CR47" s="591">
        <v>64501</v>
      </c>
      <c r="CS47" s="623"/>
      <c r="CT47" s="623"/>
      <c r="CU47" s="623"/>
      <c r="CV47" s="623"/>
      <c r="CW47" s="623"/>
      <c r="CX47" s="623"/>
      <c r="CY47" s="624"/>
      <c r="CZ47" s="625">
        <v>0.2</v>
      </c>
      <c r="DA47" s="626"/>
      <c r="DB47" s="626"/>
      <c r="DC47" s="627"/>
      <c r="DD47" s="600">
        <v>26412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338</v>
      </c>
      <c r="CG48" s="589"/>
      <c r="CH48" s="589"/>
      <c r="CI48" s="589"/>
      <c r="CJ48" s="589"/>
      <c r="CK48" s="589"/>
      <c r="CL48" s="589"/>
      <c r="CM48" s="589"/>
      <c r="CN48" s="589"/>
      <c r="CO48" s="589"/>
      <c r="CP48" s="589"/>
      <c r="CQ48" s="590"/>
      <c r="CR48" s="591" t="s">
        <v>112</v>
      </c>
      <c r="CS48" s="592"/>
      <c r="CT48" s="592"/>
      <c r="CU48" s="592"/>
      <c r="CV48" s="592"/>
      <c r="CW48" s="592"/>
      <c r="CX48" s="592"/>
      <c r="CY48" s="593"/>
      <c r="CZ48" s="625" t="s">
        <v>112</v>
      </c>
      <c r="DA48" s="674"/>
      <c r="DB48" s="674"/>
      <c r="DC48" s="675"/>
      <c r="DD48" s="600" t="s">
        <v>112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28257645</v>
      </c>
      <c r="CS49" s="659"/>
      <c r="CT49" s="659"/>
      <c r="CU49" s="659"/>
      <c r="CV49" s="659"/>
      <c r="CW49" s="659"/>
      <c r="CX49" s="659"/>
      <c r="CY49" s="686"/>
      <c r="CZ49" s="687">
        <v>100</v>
      </c>
      <c r="DA49" s="688"/>
      <c r="DB49" s="688"/>
      <c r="DC49" s="689"/>
      <c r="DD49" s="690">
        <v>19098383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29498</v>
      </c>
      <c r="R7" s="721"/>
      <c r="S7" s="721"/>
      <c r="T7" s="721"/>
      <c r="U7" s="721"/>
      <c r="V7" s="721">
        <v>28234</v>
      </c>
      <c r="W7" s="721"/>
      <c r="X7" s="721"/>
      <c r="Y7" s="721"/>
      <c r="Z7" s="721"/>
      <c r="AA7" s="721">
        <v>1264</v>
      </c>
      <c r="AB7" s="721"/>
      <c r="AC7" s="721"/>
      <c r="AD7" s="721"/>
      <c r="AE7" s="722"/>
      <c r="AF7" s="723">
        <v>1016</v>
      </c>
      <c r="AG7" s="724"/>
      <c r="AH7" s="724"/>
      <c r="AI7" s="724"/>
      <c r="AJ7" s="725"/>
      <c r="AK7" s="760">
        <v>38</v>
      </c>
      <c r="AL7" s="761"/>
      <c r="AM7" s="761"/>
      <c r="AN7" s="761"/>
      <c r="AO7" s="761"/>
      <c r="AP7" s="761">
        <v>31427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0</v>
      </c>
      <c r="CI7" s="758"/>
      <c r="CJ7" s="758"/>
      <c r="CK7" s="758"/>
      <c r="CL7" s="759"/>
      <c r="CM7" s="757">
        <v>6</v>
      </c>
      <c r="CN7" s="758"/>
      <c r="CO7" s="758"/>
      <c r="CP7" s="758"/>
      <c r="CQ7" s="759"/>
      <c r="CR7" s="757">
        <v>5</v>
      </c>
      <c r="CS7" s="758"/>
      <c r="CT7" s="758"/>
      <c r="CU7" s="758"/>
      <c r="CV7" s="759"/>
      <c r="CW7" s="757" t="s">
        <v>549</v>
      </c>
      <c r="CX7" s="758"/>
      <c r="CY7" s="758"/>
      <c r="CZ7" s="758"/>
      <c r="DA7" s="759"/>
      <c r="DB7" s="757" t="s">
        <v>547</v>
      </c>
      <c r="DC7" s="758"/>
      <c r="DD7" s="758"/>
      <c r="DE7" s="758"/>
      <c r="DF7" s="759"/>
      <c r="DG7" s="757" t="s">
        <v>547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x14ac:dyDescent="0.15">
      <c r="A8" s="212">
        <v>2</v>
      </c>
      <c r="B8" s="741" t="s">
        <v>363</v>
      </c>
      <c r="C8" s="742"/>
      <c r="D8" s="742"/>
      <c r="E8" s="742"/>
      <c r="F8" s="742"/>
      <c r="G8" s="742"/>
      <c r="H8" s="742"/>
      <c r="I8" s="742"/>
      <c r="J8" s="742"/>
      <c r="K8" s="742"/>
      <c r="L8" s="742"/>
      <c r="M8" s="742"/>
      <c r="N8" s="742"/>
      <c r="O8" s="742"/>
      <c r="P8" s="743"/>
      <c r="Q8" s="744">
        <v>24</v>
      </c>
      <c r="R8" s="745"/>
      <c r="S8" s="745"/>
      <c r="T8" s="745"/>
      <c r="U8" s="745"/>
      <c r="V8" s="745">
        <v>24</v>
      </c>
      <c r="W8" s="745"/>
      <c r="X8" s="745"/>
      <c r="Y8" s="745"/>
      <c r="Z8" s="745"/>
      <c r="AA8" s="745">
        <v>0</v>
      </c>
      <c r="AB8" s="745"/>
      <c r="AC8" s="745"/>
      <c r="AD8" s="745"/>
      <c r="AE8" s="746"/>
      <c r="AF8" s="747">
        <v>0</v>
      </c>
      <c r="AG8" s="748"/>
      <c r="AH8" s="748"/>
      <c r="AI8" s="748"/>
      <c r="AJ8" s="749"/>
      <c r="AK8" s="750">
        <v>15</v>
      </c>
      <c r="AL8" s="751"/>
      <c r="AM8" s="751"/>
      <c r="AN8" s="751"/>
      <c r="AO8" s="751"/>
      <c r="AP8" s="751" t="s">
        <v>529</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-6</v>
      </c>
      <c r="CI8" s="768"/>
      <c r="CJ8" s="768"/>
      <c r="CK8" s="768"/>
      <c r="CL8" s="769"/>
      <c r="CM8" s="767">
        <v>11</v>
      </c>
      <c r="CN8" s="768"/>
      <c r="CO8" s="768"/>
      <c r="CP8" s="768"/>
      <c r="CQ8" s="769"/>
      <c r="CR8" s="767">
        <v>10</v>
      </c>
      <c r="CS8" s="768"/>
      <c r="CT8" s="768"/>
      <c r="CU8" s="768"/>
      <c r="CV8" s="769"/>
      <c r="CW8" s="767" t="s">
        <v>547</v>
      </c>
      <c r="CX8" s="768"/>
      <c r="CY8" s="768"/>
      <c r="CZ8" s="768"/>
      <c r="DA8" s="769"/>
      <c r="DB8" s="767" t="s">
        <v>547</v>
      </c>
      <c r="DC8" s="768"/>
      <c r="DD8" s="768"/>
      <c r="DE8" s="768"/>
      <c r="DF8" s="769"/>
      <c r="DG8" s="767" t="s">
        <v>547</v>
      </c>
      <c r="DH8" s="768"/>
      <c r="DI8" s="768"/>
      <c r="DJ8" s="768"/>
      <c r="DK8" s="769"/>
      <c r="DL8" s="767" t="s">
        <v>547</v>
      </c>
      <c r="DM8" s="768"/>
      <c r="DN8" s="768"/>
      <c r="DO8" s="768"/>
      <c r="DP8" s="769"/>
      <c r="DQ8" s="767" t="s">
        <v>547</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-5</v>
      </c>
      <c r="CI9" s="768"/>
      <c r="CJ9" s="768"/>
      <c r="CK9" s="768"/>
      <c r="CL9" s="769"/>
      <c r="CM9" s="767">
        <v>60</v>
      </c>
      <c r="CN9" s="768"/>
      <c r="CO9" s="768"/>
      <c r="CP9" s="768"/>
      <c r="CQ9" s="769"/>
      <c r="CR9" s="767">
        <v>32</v>
      </c>
      <c r="CS9" s="768"/>
      <c r="CT9" s="768"/>
      <c r="CU9" s="768"/>
      <c r="CV9" s="769"/>
      <c r="CW9" s="767" t="s">
        <v>547</v>
      </c>
      <c r="CX9" s="768"/>
      <c r="CY9" s="768"/>
      <c r="CZ9" s="768"/>
      <c r="DA9" s="769"/>
      <c r="DB9" s="767" t="s">
        <v>547</v>
      </c>
      <c r="DC9" s="768"/>
      <c r="DD9" s="768"/>
      <c r="DE9" s="768"/>
      <c r="DF9" s="769"/>
      <c r="DG9" s="767" t="s">
        <v>547</v>
      </c>
      <c r="DH9" s="768"/>
      <c r="DI9" s="768"/>
      <c r="DJ9" s="768"/>
      <c r="DK9" s="769"/>
      <c r="DL9" s="767" t="s">
        <v>547</v>
      </c>
      <c r="DM9" s="768"/>
      <c r="DN9" s="768"/>
      <c r="DO9" s="768"/>
      <c r="DP9" s="769"/>
      <c r="DQ9" s="767" t="s">
        <v>547</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546</v>
      </c>
      <c r="BT10" s="755"/>
      <c r="BU10" s="755"/>
      <c r="BV10" s="755"/>
      <c r="BW10" s="755"/>
      <c r="BX10" s="755"/>
      <c r="BY10" s="755"/>
      <c r="BZ10" s="755"/>
      <c r="CA10" s="755"/>
      <c r="CB10" s="755"/>
      <c r="CC10" s="755"/>
      <c r="CD10" s="755"/>
      <c r="CE10" s="755"/>
      <c r="CF10" s="755"/>
      <c r="CG10" s="756"/>
      <c r="CH10" s="767">
        <v>2</v>
      </c>
      <c r="CI10" s="768"/>
      <c r="CJ10" s="768"/>
      <c r="CK10" s="768"/>
      <c r="CL10" s="769"/>
      <c r="CM10" s="767">
        <v>30</v>
      </c>
      <c r="CN10" s="768"/>
      <c r="CO10" s="768"/>
      <c r="CP10" s="768"/>
      <c r="CQ10" s="769"/>
      <c r="CR10" s="767">
        <v>11</v>
      </c>
      <c r="CS10" s="768"/>
      <c r="CT10" s="768"/>
      <c r="CU10" s="768"/>
      <c r="CV10" s="769"/>
      <c r="CW10" s="767" t="s">
        <v>547</v>
      </c>
      <c r="CX10" s="768"/>
      <c r="CY10" s="768"/>
      <c r="CZ10" s="768"/>
      <c r="DA10" s="769"/>
      <c r="DB10" s="767" t="s">
        <v>547</v>
      </c>
      <c r="DC10" s="768"/>
      <c r="DD10" s="768"/>
      <c r="DE10" s="768"/>
      <c r="DF10" s="769"/>
      <c r="DG10" s="767" t="s">
        <v>547</v>
      </c>
      <c r="DH10" s="768"/>
      <c r="DI10" s="768"/>
      <c r="DJ10" s="768"/>
      <c r="DK10" s="769"/>
      <c r="DL10" s="767" t="s">
        <v>547</v>
      </c>
      <c r="DM10" s="768"/>
      <c r="DN10" s="768"/>
      <c r="DO10" s="768"/>
      <c r="DP10" s="769"/>
      <c r="DQ10" s="767" t="s">
        <v>548</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29522</v>
      </c>
      <c r="R23" s="780"/>
      <c r="S23" s="780"/>
      <c r="T23" s="780"/>
      <c r="U23" s="780"/>
      <c r="V23" s="780">
        <v>28258</v>
      </c>
      <c r="W23" s="780"/>
      <c r="X23" s="780"/>
      <c r="Y23" s="780"/>
      <c r="Z23" s="780"/>
      <c r="AA23" s="780">
        <v>1264</v>
      </c>
      <c r="AB23" s="780"/>
      <c r="AC23" s="780"/>
      <c r="AD23" s="780"/>
      <c r="AE23" s="781"/>
      <c r="AF23" s="782">
        <v>1016</v>
      </c>
      <c r="AG23" s="780"/>
      <c r="AH23" s="780"/>
      <c r="AI23" s="780"/>
      <c r="AJ23" s="783"/>
      <c r="AK23" s="784"/>
      <c r="AL23" s="785"/>
      <c r="AM23" s="785"/>
      <c r="AN23" s="785"/>
      <c r="AO23" s="785"/>
      <c r="AP23" s="780">
        <v>31427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8468</v>
      </c>
      <c r="R28" s="809"/>
      <c r="S28" s="809"/>
      <c r="T28" s="809"/>
      <c r="U28" s="809"/>
      <c r="V28" s="809">
        <v>8376</v>
      </c>
      <c r="W28" s="809"/>
      <c r="X28" s="809"/>
      <c r="Y28" s="809"/>
      <c r="Z28" s="809"/>
      <c r="AA28" s="809">
        <v>92</v>
      </c>
      <c r="AB28" s="809"/>
      <c r="AC28" s="809"/>
      <c r="AD28" s="809"/>
      <c r="AE28" s="810"/>
      <c r="AF28" s="811">
        <v>92</v>
      </c>
      <c r="AG28" s="809"/>
      <c r="AH28" s="809"/>
      <c r="AI28" s="809"/>
      <c r="AJ28" s="812"/>
      <c r="AK28" s="813">
        <v>744</v>
      </c>
      <c r="AL28" s="804"/>
      <c r="AM28" s="804"/>
      <c r="AN28" s="804"/>
      <c r="AO28" s="804"/>
      <c r="AP28" s="804" t="s">
        <v>529</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661</v>
      </c>
      <c r="R29" s="745"/>
      <c r="S29" s="745"/>
      <c r="T29" s="745"/>
      <c r="U29" s="745"/>
      <c r="V29" s="745">
        <v>659</v>
      </c>
      <c r="W29" s="745"/>
      <c r="X29" s="745"/>
      <c r="Y29" s="745"/>
      <c r="Z29" s="745"/>
      <c r="AA29" s="745">
        <v>2</v>
      </c>
      <c r="AB29" s="745"/>
      <c r="AC29" s="745"/>
      <c r="AD29" s="745"/>
      <c r="AE29" s="746"/>
      <c r="AF29" s="747">
        <v>2</v>
      </c>
      <c r="AG29" s="748"/>
      <c r="AH29" s="748"/>
      <c r="AI29" s="748"/>
      <c r="AJ29" s="749"/>
      <c r="AK29" s="816">
        <v>213</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5916</v>
      </c>
      <c r="R30" s="745"/>
      <c r="S30" s="745"/>
      <c r="T30" s="745"/>
      <c r="U30" s="745"/>
      <c r="V30" s="745">
        <v>5789</v>
      </c>
      <c r="W30" s="745"/>
      <c r="X30" s="745"/>
      <c r="Y30" s="745"/>
      <c r="Z30" s="745"/>
      <c r="AA30" s="745">
        <v>127</v>
      </c>
      <c r="AB30" s="745"/>
      <c r="AC30" s="745"/>
      <c r="AD30" s="745"/>
      <c r="AE30" s="746"/>
      <c r="AF30" s="747">
        <v>127</v>
      </c>
      <c r="AG30" s="748"/>
      <c r="AH30" s="748"/>
      <c r="AI30" s="748"/>
      <c r="AJ30" s="749"/>
      <c r="AK30" s="816">
        <v>821</v>
      </c>
      <c r="AL30" s="817"/>
      <c r="AM30" s="817"/>
      <c r="AN30" s="817"/>
      <c r="AO30" s="817"/>
      <c r="AP30" s="817" t="s">
        <v>530</v>
      </c>
      <c r="AQ30" s="817"/>
      <c r="AR30" s="817"/>
      <c r="AS30" s="817"/>
      <c r="AT30" s="817"/>
      <c r="AU30" s="817" t="s">
        <v>530</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1019</v>
      </c>
      <c r="R31" s="745"/>
      <c r="S31" s="745"/>
      <c r="T31" s="745"/>
      <c r="U31" s="745"/>
      <c r="V31" s="745">
        <v>947</v>
      </c>
      <c r="W31" s="745"/>
      <c r="X31" s="745"/>
      <c r="Y31" s="745"/>
      <c r="Z31" s="745"/>
      <c r="AA31" s="745">
        <v>72</v>
      </c>
      <c r="AB31" s="745"/>
      <c r="AC31" s="745"/>
      <c r="AD31" s="745"/>
      <c r="AE31" s="746"/>
      <c r="AF31" s="747">
        <v>356</v>
      </c>
      <c r="AG31" s="748"/>
      <c r="AH31" s="748"/>
      <c r="AI31" s="748"/>
      <c r="AJ31" s="749"/>
      <c r="AK31" s="816">
        <v>277</v>
      </c>
      <c r="AL31" s="817"/>
      <c r="AM31" s="817"/>
      <c r="AN31" s="817"/>
      <c r="AO31" s="817"/>
      <c r="AP31" s="817">
        <v>5329</v>
      </c>
      <c r="AQ31" s="817"/>
      <c r="AR31" s="817"/>
      <c r="AS31" s="817"/>
      <c r="AT31" s="817"/>
      <c r="AU31" s="817">
        <v>1631</v>
      </c>
      <c r="AV31" s="817"/>
      <c r="AW31" s="817"/>
      <c r="AX31" s="817"/>
      <c r="AY31" s="817"/>
      <c r="AZ31" s="818" t="s">
        <v>531</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382</v>
      </c>
      <c r="C32" s="742"/>
      <c r="D32" s="742"/>
      <c r="E32" s="742"/>
      <c r="F32" s="742"/>
      <c r="G32" s="742"/>
      <c r="H32" s="742"/>
      <c r="I32" s="742"/>
      <c r="J32" s="742"/>
      <c r="K32" s="742"/>
      <c r="L32" s="742"/>
      <c r="M32" s="742"/>
      <c r="N32" s="742"/>
      <c r="O32" s="742"/>
      <c r="P32" s="743"/>
      <c r="Q32" s="744">
        <v>1075</v>
      </c>
      <c r="R32" s="745"/>
      <c r="S32" s="745"/>
      <c r="T32" s="745"/>
      <c r="U32" s="745"/>
      <c r="V32" s="745">
        <v>1045</v>
      </c>
      <c r="W32" s="745"/>
      <c r="X32" s="745"/>
      <c r="Y32" s="745"/>
      <c r="Z32" s="745"/>
      <c r="AA32" s="745">
        <v>30</v>
      </c>
      <c r="AB32" s="745"/>
      <c r="AC32" s="745"/>
      <c r="AD32" s="745"/>
      <c r="AE32" s="746"/>
      <c r="AF32" s="747">
        <v>383</v>
      </c>
      <c r="AG32" s="748"/>
      <c r="AH32" s="748"/>
      <c r="AI32" s="748"/>
      <c r="AJ32" s="749"/>
      <c r="AK32" s="816">
        <v>752</v>
      </c>
      <c r="AL32" s="817"/>
      <c r="AM32" s="817"/>
      <c r="AN32" s="817"/>
      <c r="AO32" s="817"/>
      <c r="AP32" s="817">
        <v>10806</v>
      </c>
      <c r="AQ32" s="817"/>
      <c r="AR32" s="817"/>
      <c r="AS32" s="817"/>
      <c r="AT32" s="817"/>
      <c r="AU32" s="817">
        <v>8212</v>
      </c>
      <c r="AV32" s="817"/>
      <c r="AW32" s="817"/>
      <c r="AX32" s="817"/>
      <c r="AY32" s="817"/>
      <c r="AZ32" s="818" t="s">
        <v>532</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452</v>
      </c>
      <c r="R33" s="745"/>
      <c r="S33" s="745"/>
      <c r="T33" s="745"/>
      <c r="U33" s="745"/>
      <c r="V33" s="745">
        <v>439</v>
      </c>
      <c r="W33" s="745"/>
      <c r="X33" s="745"/>
      <c r="Y33" s="745"/>
      <c r="Z33" s="745"/>
      <c r="AA33" s="745">
        <v>13</v>
      </c>
      <c r="AB33" s="745"/>
      <c r="AC33" s="745"/>
      <c r="AD33" s="745"/>
      <c r="AE33" s="746"/>
      <c r="AF33" s="747">
        <v>344</v>
      </c>
      <c r="AG33" s="748"/>
      <c r="AH33" s="748"/>
      <c r="AI33" s="748"/>
      <c r="AJ33" s="749"/>
      <c r="AK33" s="816">
        <v>62</v>
      </c>
      <c r="AL33" s="817"/>
      <c r="AM33" s="817"/>
      <c r="AN33" s="817"/>
      <c r="AO33" s="817"/>
      <c r="AP33" s="817">
        <v>33</v>
      </c>
      <c r="AQ33" s="817"/>
      <c r="AR33" s="817"/>
      <c r="AS33" s="817"/>
      <c r="AT33" s="817"/>
      <c r="AU33" s="817">
        <v>19</v>
      </c>
      <c r="AV33" s="817"/>
      <c r="AW33" s="817"/>
      <c r="AX33" s="817"/>
      <c r="AY33" s="817"/>
      <c r="AZ33" s="818" t="s">
        <v>532</v>
      </c>
      <c r="BA33" s="818"/>
      <c r="BB33" s="818"/>
      <c r="BC33" s="818"/>
      <c r="BD33" s="818"/>
      <c r="BE33" s="814" t="s">
        <v>381</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384</v>
      </c>
      <c r="C34" s="742"/>
      <c r="D34" s="742"/>
      <c r="E34" s="742"/>
      <c r="F34" s="742"/>
      <c r="G34" s="742"/>
      <c r="H34" s="742"/>
      <c r="I34" s="742"/>
      <c r="J34" s="742"/>
      <c r="K34" s="742"/>
      <c r="L34" s="742"/>
      <c r="M34" s="742"/>
      <c r="N34" s="742"/>
      <c r="O34" s="742"/>
      <c r="P34" s="743"/>
      <c r="Q34" s="744">
        <v>289</v>
      </c>
      <c r="R34" s="745"/>
      <c r="S34" s="745"/>
      <c r="T34" s="745"/>
      <c r="U34" s="745"/>
      <c r="V34" s="745">
        <v>274</v>
      </c>
      <c r="W34" s="745"/>
      <c r="X34" s="745"/>
      <c r="Y34" s="745"/>
      <c r="Z34" s="745"/>
      <c r="AA34" s="745">
        <v>15</v>
      </c>
      <c r="AB34" s="745"/>
      <c r="AC34" s="745"/>
      <c r="AD34" s="745"/>
      <c r="AE34" s="746"/>
      <c r="AF34" s="747">
        <v>15</v>
      </c>
      <c r="AG34" s="748"/>
      <c r="AH34" s="748"/>
      <c r="AI34" s="748"/>
      <c r="AJ34" s="749"/>
      <c r="AK34" s="816">
        <v>141</v>
      </c>
      <c r="AL34" s="817"/>
      <c r="AM34" s="817"/>
      <c r="AN34" s="817"/>
      <c r="AO34" s="817"/>
      <c r="AP34" s="817">
        <v>1400</v>
      </c>
      <c r="AQ34" s="817"/>
      <c r="AR34" s="817"/>
      <c r="AS34" s="817"/>
      <c r="AT34" s="817"/>
      <c r="AU34" s="817">
        <v>972</v>
      </c>
      <c r="AV34" s="817"/>
      <c r="AW34" s="817"/>
      <c r="AX34" s="817"/>
      <c r="AY34" s="817"/>
      <c r="AZ34" s="818" t="s">
        <v>532</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1319</v>
      </c>
      <c r="AG63" s="828"/>
      <c r="AH63" s="828"/>
      <c r="AI63" s="828"/>
      <c r="AJ63" s="829"/>
      <c r="AK63" s="830"/>
      <c r="AL63" s="825"/>
      <c r="AM63" s="825"/>
      <c r="AN63" s="825"/>
      <c r="AO63" s="825"/>
      <c r="AP63" s="828">
        <v>17568</v>
      </c>
      <c r="AQ63" s="828"/>
      <c r="AR63" s="828"/>
      <c r="AS63" s="828"/>
      <c r="AT63" s="828"/>
      <c r="AU63" s="828">
        <v>10834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390</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533</v>
      </c>
      <c r="C68" s="856"/>
      <c r="D68" s="856"/>
      <c r="E68" s="856"/>
      <c r="F68" s="856"/>
      <c r="G68" s="856"/>
      <c r="H68" s="856"/>
      <c r="I68" s="856"/>
      <c r="J68" s="856"/>
      <c r="K68" s="856"/>
      <c r="L68" s="856"/>
      <c r="M68" s="856"/>
      <c r="N68" s="856"/>
      <c r="O68" s="856"/>
      <c r="P68" s="857"/>
      <c r="Q68" s="858">
        <v>12034</v>
      </c>
      <c r="R68" s="852"/>
      <c r="S68" s="852"/>
      <c r="T68" s="852"/>
      <c r="U68" s="852"/>
      <c r="V68" s="852">
        <v>10345</v>
      </c>
      <c r="W68" s="852"/>
      <c r="X68" s="852"/>
      <c r="Y68" s="852"/>
      <c r="Z68" s="852"/>
      <c r="AA68" s="852">
        <v>1690</v>
      </c>
      <c r="AB68" s="852"/>
      <c r="AC68" s="852"/>
      <c r="AD68" s="852"/>
      <c r="AE68" s="852"/>
      <c r="AF68" s="852">
        <v>1109</v>
      </c>
      <c r="AG68" s="852"/>
      <c r="AH68" s="852"/>
      <c r="AI68" s="852"/>
      <c r="AJ68" s="852"/>
      <c r="AK68" s="852">
        <v>1277</v>
      </c>
      <c r="AL68" s="852"/>
      <c r="AM68" s="852"/>
      <c r="AN68" s="852"/>
      <c r="AO68" s="852"/>
      <c r="AP68" s="852" t="s">
        <v>539</v>
      </c>
      <c r="AQ68" s="852"/>
      <c r="AR68" s="852"/>
      <c r="AS68" s="852"/>
      <c r="AT68" s="852"/>
      <c r="AU68" s="852" t="s">
        <v>540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534</v>
      </c>
      <c r="C69" s="860"/>
      <c r="D69" s="860"/>
      <c r="E69" s="860"/>
      <c r="F69" s="860"/>
      <c r="G69" s="860"/>
      <c r="H69" s="860"/>
      <c r="I69" s="860"/>
      <c r="J69" s="860"/>
      <c r="K69" s="860"/>
      <c r="L69" s="860"/>
      <c r="M69" s="860"/>
      <c r="N69" s="860"/>
      <c r="O69" s="860"/>
      <c r="P69" s="861"/>
      <c r="Q69" s="862">
        <v>769</v>
      </c>
      <c r="R69" s="817"/>
      <c r="S69" s="817"/>
      <c r="T69" s="817"/>
      <c r="U69" s="817"/>
      <c r="V69" s="817">
        <v>778</v>
      </c>
      <c r="W69" s="817"/>
      <c r="X69" s="817"/>
      <c r="Y69" s="817"/>
      <c r="Z69" s="817"/>
      <c r="AA69" s="817">
        <v>-9</v>
      </c>
      <c r="AB69" s="817"/>
      <c r="AC69" s="817"/>
      <c r="AD69" s="817"/>
      <c r="AE69" s="817"/>
      <c r="AF69" s="817">
        <v>3010</v>
      </c>
      <c r="AG69" s="817"/>
      <c r="AH69" s="817"/>
      <c r="AI69" s="817"/>
      <c r="AJ69" s="817"/>
      <c r="AK69" s="817" t="s">
        <v>540</v>
      </c>
      <c r="AL69" s="817"/>
      <c r="AM69" s="817"/>
      <c r="AN69" s="817"/>
      <c r="AO69" s="817"/>
      <c r="AP69" s="817">
        <v>3855</v>
      </c>
      <c r="AQ69" s="817"/>
      <c r="AR69" s="817"/>
      <c r="AS69" s="817"/>
      <c r="AT69" s="817"/>
      <c r="AU69" s="817" t="s">
        <v>540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535</v>
      </c>
      <c r="C70" s="860"/>
      <c r="D70" s="860"/>
      <c r="E70" s="860"/>
      <c r="F70" s="860"/>
      <c r="G70" s="860"/>
      <c r="H70" s="860"/>
      <c r="I70" s="860"/>
      <c r="J70" s="860"/>
      <c r="K70" s="860"/>
      <c r="L70" s="860"/>
      <c r="M70" s="860"/>
      <c r="N70" s="860"/>
      <c r="O70" s="860"/>
      <c r="P70" s="861"/>
      <c r="Q70" s="862">
        <v>4388</v>
      </c>
      <c r="R70" s="817"/>
      <c r="S70" s="817"/>
      <c r="T70" s="817"/>
      <c r="U70" s="817"/>
      <c r="V70" s="817">
        <v>4112</v>
      </c>
      <c r="W70" s="817"/>
      <c r="X70" s="817"/>
      <c r="Y70" s="817"/>
      <c r="Z70" s="817"/>
      <c r="AA70" s="817">
        <v>276</v>
      </c>
      <c r="AB70" s="817"/>
      <c r="AC70" s="817"/>
      <c r="AD70" s="817"/>
      <c r="AE70" s="817"/>
      <c r="AF70" s="817">
        <v>202</v>
      </c>
      <c r="AG70" s="817"/>
      <c r="AH70" s="817"/>
      <c r="AI70" s="817"/>
      <c r="AJ70" s="817"/>
      <c r="AK70" s="817" t="s">
        <v>540</v>
      </c>
      <c r="AL70" s="817"/>
      <c r="AM70" s="817"/>
      <c r="AN70" s="817"/>
      <c r="AO70" s="817"/>
      <c r="AP70" s="817">
        <v>1866</v>
      </c>
      <c r="AQ70" s="817"/>
      <c r="AR70" s="817"/>
      <c r="AS70" s="817"/>
      <c r="AT70" s="817"/>
      <c r="AU70" s="817">
        <v>757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536</v>
      </c>
      <c r="C71" s="860"/>
      <c r="D71" s="860"/>
      <c r="E71" s="860"/>
      <c r="F71" s="860"/>
      <c r="G71" s="860"/>
      <c r="H71" s="860"/>
      <c r="I71" s="860"/>
      <c r="J71" s="860"/>
      <c r="K71" s="860"/>
      <c r="L71" s="860"/>
      <c r="M71" s="860"/>
      <c r="N71" s="860"/>
      <c r="O71" s="860"/>
      <c r="P71" s="861"/>
      <c r="Q71" s="862">
        <v>2</v>
      </c>
      <c r="R71" s="817"/>
      <c r="S71" s="817"/>
      <c r="T71" s="817"/>
      <c r="U71" s="817"/>
      <c r="V71" s="817">
        <v>2</v>
      </c>
      <c r="W71" s="817"/>
      <c r="X71" s="817"/>
      <c r="Y71" s="817"/>
      <c r="Z71" s="817"/>
      <c r="AA71" s="817">
        <v>1</v>
      </c>
      <c r="AB71" s="817"/>
      <c r="AC71" s="817"/>
      <c r="AD71" s="817"/>
      <c r="AE71" s="817"/>
      <c r="AF71" s="817">
        <v>1</v>
      </c>
      <c r="AG71" s="817"/>
      <c r="AH71" s="817"/>
      <c r="AI71" s="817"/>
      <c r="AJ71" s="817"/>
      <c r="AK71" s="817" t="s">
        <v>541</v>
      </c>
      <c r="AL71" s="817"/>
      <c r="AM71" s="817"/>
      <c r="AN71" s="817"/>
      <c r="AO71" s="817"/>
      <c r="AP71" s="817" t="s">
        <v>540</v>
      </c>
      <c r="AQ71" s="817"/>
      <c r="AR71" s="817"/>
      <c r="AS71" s="817"/>
      <c r="AT71" s="817"/>
      <c r="AU71" s="817" t="s">
        <v>540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537</v>
      </c>
      <c r="C72" s="860"/>
      <c r="D72" s="860"/>
      <c r="E72" s="860"/>
      <c r="F72" s="860"/>
      <c r="G72" s="860"/>
      <c r="H72" s="860"/>
      <c r="I72" s="860"/>
      <c r="J72" s="860"/>
      <c r="K72" s="860"/>
      <c r="L72" s="860"/>
      <c r="M72" s="860"/>
      <c r="N72" s="860"/>
      <c r="O72" s="860"/>
      <c r="P72" s="861"/>
      <c r="Q72" s="862">
        <v>312</v>
      </c>
      <c r="R72" s="817"/>
      <c r="S72" s="817"/>
      <c r="T72" s="817"/>
      <c r="U72" s="817"/>
      <c r="V72" s="817">
        <v>268</v>
      </c>
      <c r="W72" s="817"/>
      <c r="X72" s="817"/>
      <c r="Y72" s="817"/>
      <c r="Z72" s="817"/>
      <c r="AA72" s="817">
        <v>44</v>
      </c>
      <c r="AB72" s="817"/>
      <c r="AC72" s="817"/>
      <c r="AD72" s="817"/>
      <c r="AE72" s="817"/>
      <c r="AF72" s="817">
        <v>44</v>
      </c>
      <c r="AG72" s="817"/>
      <c r="AH72" s="817"/>
      <c r="AI72" s="817"/>
      <c r="AJ72" s="817"/>
      <c r="AK72" s="817" t="s">
        <v>542</v>
      </c>
      <c r="AL72" s="817"/>
      <c r="AM72" s="817"/>
      <c r="AN72" s="817"/>
      <c r="AO72" s="817"/>
      <c r="AP72" s="817" t="s">
        <v>540</v>
      </c>
      <c r="AQ72" s="817"/>
      <c r="AR72" s="817"/>
      <c r="AS72" s="817"/>
      <c r="AT72" s="817"/>
      <c r="AU72" s="817" t="s">
        <v>540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538</v>
      </c>
      <c r="C73" s="860"/>
      <c r="D73" s="860"/>
      <c r="E73" s="860"/>
      <c r="F73" s="860"/>
      <c r="G73" s="860"/>
      <c r="H73" s="860"/>
      <c r="I73" s="860"/>
      <c r="J73" s="860"/>
      <c r="K73" s="860"/>
      <c r="L73" s="860"/>
      <c r="M73" s="860"/>
      <c r="N73" s="860"/>
      <c r="O73" s="860"/>
      <c r="P73" s="861"/>
      <c r="Q73" s="862">
        <v>269862</v>
      </c>
      <c r="R73" s="817"/>
      <c r="S73" s="817"/>
      <c r="T73" s="817"/>
      <c r="U73" s="817"/>
      <c r="V73" s="817">
        <v>257075</v>
      </c>
      <c r="W73" s="817"/>
      <c r="X73" s="817"/>
      <c r="Y73" s="817"/>
      <c r="Z73" s="817"/>
      <c r="AA73" s="817">
        <v>12787</v>
      </c>
      <c r="AB73" s="817"/>
      <c r="AC73" s="817"/>
      <c r="AD73" s="817"/>
      <c r="AE73" s="817"/>
      <c r="AF73" s="817">
        <v>12787</v>
      </c>
      <c r="AG73" s="817"/>
      <c r="AH73" s="817"/>
      <c r="AI73" s="817"/>
      <c r="AJ73" s="817"/>
      <c r="AK73" s="817">
        <v>1807</v>
      </c>
      <c r="AL73" s="817"/>
      <c r="AM73" s="817"/>
      <c r="AN73" s="817"/>
      <c r="AO73" s="817"/>
      <c r="AP73" s="817" t="s">
        <v>540</v>
      </c>
      <c r="AQ73" s="817"/>
      <c r="AR73" s="817"/>
      <c r="AS73" s="817"/>
      <c r="AT73" s="817"/>
      <c r="AU73" s="817" t="s">
        <v>540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17153</v>
      </c>
      <c r="AG88" s="828"/>
      <c r="AH88" s="828"/>
      <c r="AI88" s="828"/>
      <c r="AJ88" s="828"/>
      <c r="AK88" s="825"/>
      <c r="AL88" s="825"/>
      <c r="AM88" s="825"/>
      <c r="AN88" s="825"/>
      <c r="AO88" s="825"/>
      <c r="AP88" s="828">
        <v>5721</v>
      </c>
      <c r="AQ88" s="828"/>
      <c r="AR88" s="828"/>
      <c r="AS88" s="828"/>
      <c r="AT88" s="828"/>
      <c r="AU88" s="828">
        <v>757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58</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x14ac:dyDescent="0.15">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3710583</v>
      </c>
      <c r="AB110" s="888"/>
      <c r="AC110" s="888"/>
      <c r="AD110" s="888"/>
      <c r="AE110" s="889"/>
      <c r="AF110" s="890">
        <v>3688190</v>
      </c>
      <c r="AG110" s="888"/>
      <c r="AH110" s="888"/>
      <c r="AI110" s="888"/>
      <c r="AJ110" s="889"/>
      <c r="AK110" s="890">
        <v>3642606</v>
      </c>
      <c r="AL110" s="888"/>
      <c r="AM110" s="888"/>
      <c r="AN110" s="888"/>
      <c r="AO110" s="889"/>
      <c r="AP110" s="891">
        <v>24.3</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32452234</v>
      </c>
      <c r="BR110" s="925"/>
      <c r="BS110" s="925"/>
      <c r="BT110" s="925"/>
      <c r="BU110" s="925"/>
      <c r="BV110" s="925">
        <v>31898476</v>
      </c>
      <c r="BW110" s="925"/>
      <c r="BX110" s="925"/>
      <c r="BY110" s="925"/>
      <c r="BZ110" s="925"/>
      <c r="CA110" s="925">
        <v>31426663</v>
      </c>
      <c r="CB110" s="925"/>
      <c r="CC110" s="925"/>
      <c r="CD110" s="925"/>
      <c r="CE110" s="925"/>
      <c r="CF110" s="939">
        <v>209.8</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94464</v>
      </c>
      <c r="DH110" s="925"/>
      <c r="DI110" s="925"/>
      <c r="DJ110" s="925"/>
      <c r="DK110" s="925"/>
      <c r="DL110" s="925">
        <v>89280</v>
      </c>
      <c r="DM110" s="925"/>
      <c r="DN110" s="925"/>
      <c r="DO110" s="925"/>
      <c r="DP110" s="925"/>
      <c r="DQ110" s="925">
        <v>78480</v>
      </c>
      <c r="DR110" s="925"/>
      <c r="DS110" s="925"/>
      <c r="DT110" s="925"/>
      <c r="DU110" s="925"/>
      <c r="DV110" s="926">
        <v>0.5</v>
      </c>
      <c r="DW110" s="926"/>
      <c r="DX110" s="926"/>
      <c r="DY110" s="926"/>
      <c r="DZ110" s="927"/>
    </row>
    <row r="111" spans="1:131" s="197" customFormat="1" ht="26.25" customHeight="1" x14ac:dyDescent="0.15">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429009</v>
      </c>
      <c r="BR111" s="918"/>
      <c r="BS111" s="918"/>
      <c r="BT111" s="918"/>
      <c r="BU111" s="918"/>
      <c r="BV111" s="918">
        <v>373216</v>
      </c>
      <c r="BW111" s="918"/>
      <c r="BX111" s="918"/>
      <c r="BY111" s="918"/>
      <c r="BZ111" s="918"/>
      <c r="CA111" s="918">
        <v>315624</v>
      </c>
      <c r="CB111" s="918"/>
      <c r="CC111" s="918"/>
      <c r="CD111" s="918"/>
      <c r="CE111" s="918"/>
      <c r="CF111" s="912">
        <v>2.1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12691026</v>
      </c>
      <c r="BR112" s="918"/>
      <c r="BS112" s="918"/>
      <c r="BT112" s="918"/>
      <c r="BU112" s="918"/>
      <c r="BV112" s="918">
        <v>11870372</v>
      </c>
      <c r="BW112" s="918"/>
      <c r="BX112" s="918"/>
      <c r="BY112" s="918"/>
      <c r="BZ112" s="918"/>
      <c r="CA112" s="918">
        <v>10833704</v>
      </c>
      <c r="CB112" s="918"/>
      <c r="CC112" s="918"/>
      <c r="CD112" s="918"/>
      <c r="CE112" s="918"/>
      <c r="CF112" s="912">
        <v>72.3</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1065773</v>
      </c>
      <c r="AB113" s="932"/>
      <c r="AC113" s="932"/>
      <c r="AD113" s="932"/>
      <c r="AE113" s="933"/>
      <c r="AF113" s="934">
        <v>1035641</v>
      </c>
      <c r="AG113" s="932"/>
      <c r="AH113" s="932"/>
      <c r="AI113" s="932"/>
      <c r="AJ113" s="933"/>
      <c r="AK113" s="934">
        <v>936350</v>
      </c>
      <c r="AL113" s="932"/>
      <c r="AM113" s="932"/>
      <c r="AN113" s="932"/>
      <c r="AO113" s="933"/>
      <c r="AP113" s="935">
        <v>6.3</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813093</v>
      </c>
      <c r="BR113" s="918"/>
      <c r="BS113" s="918"/>
      <c r="BT113" s="918"/>
      <c r="BU113" s="918"/>
      <c r="BV113" s="918">
        <v>599158</v>
      </c>
      <c r="BW113" s="918"/>
      <c r="BX113" s="918"/>
      <c r="BY113" s="918"/>
      <c r="BZ113" s="918"/>
      <c r="CA113" s="918">
        <v>756726</v>
      </c>
      <c r="CB113" s="918"/>
      <c r="CC113" s="918"/>
      <c r="CD113" s="918"/>
      <c r="CE113" s="918"/>
      <c r="CF113" s="912">
        <v>5.0999999999999996</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468886</v>
      </c>
      <c r="AB114" s="957"/>
      <c r="AC114" s="957"/>
      <c r="AD114" s="957"/>
      <c r="AE114" s="958"/>
      <c r="AF114" s="959">
        <v>238873</v>
      </c>
      <c r="AG114" s="957"/>
      <c r="AH114" s="957"/>
      <c r="AI114" s="957"/>
      <c r="AJ114" s="958"/>
      <c r="AK114" s="959">
        <v>69447</v>
      </c>
      <c r="AL114" s="957"/>
      <c r="AM114" s="957"/>
      <c r="AN114" s="957"/>
      <c r="AO114" s="958"/>
      <c r="AP114" s="960">
        <v>0.5</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5222381</v>
      </c>
      <c r="BR114" s="918"/>
      <c r="BS114" s="918"/>
      <c r="BT114" s="918"/>
      <c r="BU114" s="918"/>
      <c r="BV114" s="918">
        <v>5123133</v>
      </c>
      <c r="BW114" s="918"/>
      <c r="BX114" s="918"/>
      <c r="BY114" s="918"/>
      <c r="BZ114" s="918"/>
      <c r="CA114" s="918">
        <v>4946059</v>
      </c>
      <c r="CB114" s="918"/>
      <c r="CC114" s="918"/>
      <c r="CD114" s="918"/>
      <c r="CE114" s="918"/>
      <c r="CF114" s="912">
        <v>33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59579</v>
      </c>
      <c r="AB115" s="932"/>
      <c r="AC115" s="932"/>
      <c r="AD115" s="932"/>
      <c r="AE115" s="933"/>
      <c r="AF115" s="934">
        <v>54736</v>
      </c>
      <c r="AG115" s="932"/>
      <c r="AH115" s="932"/>
      <c r="AI115" s="932"/>
      <c r="AJ115" s="933"/>
      <c r="AK115" s="934">
        <v>53181</v>
      </c>
      <c r="AL115" s="932"/>
      <c r="AM115" s="932"/>
      <c r="AN115" s="932"/>
      <c r="AO115" s="933"/>
      <c r="AP115" s="935">
        <v>0.4</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v>
      </c>
      <c r="AB116" s="957"/>
      <c r="AC116" s="957"/>
      <c r="AD116" s="957"/>
      <c r="AE116" s="958"/>
      <c r="AF116" s="959">
        <v>12</v>
      </c>
      <c r="AG116" s="957"/>
      <c r="AH116" s="957"/>
      <c r="AI116" s="957"/>
      <c r="AJ116" s="958"/>
      <c r="AK116" s="959">
        <v>2</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5304823</v>
      </c>
      <c r="AB117" s="964"/>
      <c r="AC117" s="964"/>
      <c r="AD117" s="964"/>
      <c r="AE117" s="965"/>
      <c r="AF117" s="963">
        <v>5017452</v>
      </c>
      <c r="AG117" s="964"/>
      <c r="AH117" s="964"/>
      <c r="AI117" s="964"/>
      <c r="AJ117" s="965"/>
      <c r="AK117" s="963">
        <v>4701586</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51607743</v>
      </c>
      <c r="BR118" s="984"/>
      <c r="BS118" s="984"/>
      <c r="BT118" s="984"/>
      <c r="BU118" s="984"/>
      <c r="BV118" s="984">
        <v>49864355</v>
      </c>
      <c r="BW118" s="984"/>
      <c r="BX118" s="984"/>
      <c r="BY118" s="984"/>
      <c r="BZ118" s="984"/>
      <c r="CA118" s="984">
        <v>48278776</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5993</v>
      </c>
      <c r="AB119" s="888"/>
      <c r="AC119" s="888"/>
      <c r="AD119" s="888"/>
      <c r="AE119" s="889"/>
      <c r="AF119" s="890">
        <v>5868</v>
      </c>
      <c r="AG119" s="888"/>
      <c r="AH119" s="888"/>
      <c r="AI119" s="888"/>
      <c r="AJ119" s="889"/>
      <c r="AK119" s="890">
        <v>5808</v>
      </c>
      <c r="AL119" s="888"/>
      <c r="AM119" s="888"/>
      <c r="AN119" s="888"/>
      <c r="AO119" s="889"/>
      <c r="AP119" s="891">
        <v>0</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5644679</v>
      </c>
      <c r="BR119" s="925"/>
      <c r="BS119" s="925"/>
      <c r="BT119" s="925"/>
      <c r="BU119" s="925"/>
      <c r="BV119" s="925">
        <v>6804622</v>
      </c>
      <c r="BW119" s="925"/>
      <c r="BX119" s="925"/>
      <c r="BY119" s="925"/>
      <c r="BZ119" s="925"/>
      <c r="CA119" s="925">
        <v>8197148</v>
      </c>
      <c r="CB119" s="925"/>
      <c r="CC119" s="925"/>
      <c r="CD119" s="925"/>
      <c r="CE119" s="925"/>
      <c r="CF119" s="939">
        <v>54.7</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334545</v>
      </c>
      <c r="DH119" s="996"/>
      <c r="DI119" s="996"/>
      <c r="DJ119" s="996"/>
      <c r="DK119" s="997"/>
      <c r="DL119" s="998">
        <v>283936</v>
      </c>
      <c r="DM119" s="996"/>
      <c r="DN119" s="996"/>
      <c r="DO119" s="996"/>
      <c r="DP119" s="997"/>
      <c r="DQ119" s="998">
        <v>237144</v>
      </c>
      <c r="DR119" s="996"/>
      <c r="DS119" s="996"/>
      <c r="DT119" s="996"/>
      <c r="DU119" s="997"/>
      <c r="DV119" s="999">
        <v>1.6</v>
      </c>
      <c r="DW119" s="1000"/>
      <c r="DX119" s="1000"/>
      <c r="DY119" s="1000"/>
      <c r="DZ119" s="1001"/>
    </row>
    <row r="120" spans="1:130" s="197" customFormat="1" ht="26.25" customHeight="1" x14ac:dyDescent="0.15">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73432</v>
      </c>
      <c r="BR120" s="918"/>
      <c r="BS120" s="918"/>
      <c r="BT120" s="918"/>
      <c r="BU120" s="918"/>
      <c r="BV120" s="918">
        <v>57254</v>
      </c>
      <c r="BW120" s="918"/>
      <c r="BX120" s="918"/>
      <c r="BY120" s="918"/>
      <c r="BZ120" s="918"/>
      <c r="CA120" s="918">
        <v>37053</v>
      </c>
      <c r="CB120" s="918"/>
      <c r="CC120" s="918"/>
      <c r="CD120" s="918"/>
      <c r="CE120" s="918"/>
      <c r="CF120" s="912">
        <v>0.2</v>
      </c>
      <c r="CG120" s="913"/>
      <c r="CH120" s="913"/>
      <c r="CI120" s="913"/>
      <c r="CJ120" s="913"/>
      <c r="CK120" s="1011" t="s">
        <v>435</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9237275</v>
      </c>
      <c r="DH120" s="925"/>
      <c r="DI120" s="925"/>
      <c r="DJ120" s="925"/>
      <c r="DK120" s="925"/>
      <c r="DL120" s="925">
        <v>8859901</v>
      </c>
      <c r="DM120" s="925"/>
      <c r="DN120" s="925"/>
      <c r="DO120" s="925"/>
      <c r="DP120" s="925"/>
      <c r="DQ120" s="925">
        <v>8212480</v>
      </c>
      <c r="DR120" s="925"/>
      <c r="DS120" s="925"/>
      <c r="DT120" s="925"/>
      <c r="DU120" s="925"/>
      <c r="DV120" s="926">
        <v>54.8</v>
      </c>
      <c r="DW120" s="926"/>
      <c r="DX120" s="926"/>
      <c r="DY120" s="926"/>
      <c r="DZ120" s="927"/>
    </row>
    <row r="121" spans="1:130" s="197" customFormat="1" ht="26.25" customHeight="1" x14ac:dyDescent="0.15">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30359991</v>
      </c>
      <c r="BR121" s="984"/>
      <c r="BS121" s="984"/>
      <c r="BT121" s="984"/>
      <c r="BU121" s="984"/>
      <c r="BV121" s="984">
        <v>30198657</v>
      </c>
      <c r="BW121" s="984"/>
      <c r="BX121" s="984"/>
      <c r="BY121" s="984"/>
      <c r="BZ121" s="984"/>
      <c r="CA121" s="984">
        <v>30096574</v>
      </c>
      <c r="CB121" s="984"/>
      <c r="CC121" s="984"/>
      <c r="CD121" s="984"/>
      <c r="CE121" s="984"/>
      <c r="CF121" s="1022">
        <v>201</v>
      </c>
      <c r="CG121" s="1023"/>
      <c r="CH121" s="1023"/>
      <c r="CI121" s="1023"/>
      <c r="CJ121" s="1023"/>
      <c r="CK121" s="1014"/>
      <c r="CL121" s="1015"/>
      <c r="CM121" s="1015"/>
      <c r="CN121" s="1015"/>
      <c r="CO121" s="1016"/>
      <c r="CP121" s="1005" t="s">
        <v>380</v>
      </c>
      <c r="CQ121" s="1006"/>
      <c r="CR121" s="1006"/>
      <c r="CS121" s="1006"/>
      <c r="CT121" s="1006"/>
      <c r="CU121" s="1006"/>
      <c r="CV121" s="1006"/>
      <c r="CW121" s="1006"/>
      <c r="CX121" s="1006"/>
      <c r="CY121" s="1006"/>
      <c r="CZ121" s="1006"/>
      <c r="DA121" s="1006"/>
      <c r="DB121" s="1006"/>
      <c r="DC121" s="1006"/>
      <c r="DD121" s="1006"/>
      <c r="DE121" s="1006"/>
      <c r="DF121" s="1007"/>
      <c r="DG121" s="917">
        <v>2237837</v>
      </c>
      <c r="DH121" s="918"/>
      <c r="DI121" s="918"/>
      <c r="DJ121" s="918"/>
      <c r="DK121" s="918"/>
      <c r="DL121" s="918">
        <v>1879236</v>
      </c>
      <c r="DM121" s="918"/>
      <c r="DN121" s="918"/>
      <c r="DO121" s="918"/>
      <c r="DP121" s="918"/>
      <c r="DQ121" s="918">
        <v>1630692</v>
      </c>
      <c r="DR121" s="918"/>
      <c r="DS121" s="918"/>
      <c r="DT121" s="918"/>
      <c r="DU121" s="918"/>
      <c r="DV121" s="919">
        <v>10.9</v>
      </c>
      <c r="DW121" s="919"/>
      <c r="DX121" s="919"/>
      <c r="DY121" s="919"/>
      <c r="DZ121" s="920"/>
    </row>
    <row r="122" spans="1:130" s="197" customFormat="1" ht="26.25" customHeight="1" x14ac:dyDescent="0.15">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36078102</v>
      </c>
      <c r="BR122" s="1033"/>
      <c r="BS122" s="1033"/>
      <c r="BT122" s="1033"/>
      <c r="BU122" s="1033"/>
      <c r="BV122" s="1033">
        <v>37060533</v>
      </c>
      <c r="BW122" s="1033"/>
      <c r="BX122" s="1033"/>
      <c r="BY122" s="1033"/>
      <c r="BZ122" s="1033"/>
      <c r="CA122" s="1033">
        <v>38330775</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1195664</v>
      </c>
      <c r="DH122" s="918"/>
      <c r="DI122" s="918"/>
      <c r="DJ122" s="918"/>
      <c r="DK122" s="918"/>
      <c r="DL122" s="918">
        <v>1109345</v>
      </c>
      <c r="DM122" s="918"/>
      <c r="DN122" s="918"/>
      <c r="DO122" s="918"/>
      <c r="DP122" s="918"/>
      <c r="DQ122" s="918">
        <v>971865</v>
      </c>
      <c r="DR122" s="918"/>
      <c r="DS122" s="918"/>
      <c r="DT122" s="918"/>
      <c r="DU122" s="918"/>
      <c r="DV122" s="919">
        <v>6.5</v>
      </c>
      <c r="DW122" s="919"/>
      <c r="DX122" s="919"/>
      <c r="DY122" s="919"/>
      <c r="DZ122" s="920"/>
    </row>
    <row r="123" spans="1:130" s="197" customFormat="1" ht="26.25" customHeight="1" thickBot="1" x14ac:dyDescent="0.2">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103.3</v>
      </c>
      <c r="BR123" s="1025"/>
      <c r="BS123" s="1025"/>
      <c r="BT123" s="1025"/>
      <c r="BU123" s="1025"/>
      <c r="BV123" s="1025">
        <v>85.9</v>
      </c>
      <c r="BW123" s="1025"/>
      <c r="BX123" s="1025"/>
      <c r="BY123" s="1025"/>
      <c r="BZ123" s="1025"/>
      <c r="CA123" s="1025">
        <v>66.400000000000006</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20250</v>
      </c>
      <c r="DH123" s="957"/>
      <c r="DI123" s="957"/>
      <c r="DJ123" s="957"/>
      <c r="DK123" s="958"/>
      <c r="DL123" s="959">
        <v>21890</v>
      </c>
      <c r="DM123" s="957"/>
      <c r="DN123" s="957"/>
      <c r="DO123" s="957"/>
      <c r="DP123" s="958"/>
      <c r="DQ123" s="959">
        <v>18667</v>
      </c>
      <c r="DR123" s="957"/>
      <c r="DS123" s="957"/>
      <c r="DT123" s="957"/>
      <c r="DU123" s="958"/>
      <c r="DV123" s="960">
        <v>0.1</v>
      </c>
      <c r="DW123" s="961"/>
      <c r="DX123" s="961"/>
      <c r="DY123" s="961"/>
      <c r="DZ123" s="962"/>
    </row>
    <row r="124" spans="1:130" s="197" customFormat="1" ht="26.25" customHeight="1" x14ac:dyDescent="0.15">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53586</v>
      </c>
      <c r="AB127" s="957"/>
      <c r="AC127" s="957"/>
      <c r="AD127" s="957"/>
      <c r="AE127" s="958"/>
      <c r="AF127" s="959">
        <v>48868</v>
      </c>
      <c r="AG127" s="957"/>
      <c r="AH127" s="957"/>
      <c r="AI127" s="957"/>
      <c r="AJ127" s="958"/>
      <c r="AK127" s="959">
        <v>47373</v>
      </c>
      <c r="AL127" s="957"/>
      <c r="AM127" s="957"/>
      <c r="AN127" s="957"/>
      <c r="AO127" s="958"/>
      <c r="AP127" s="960">
        <v>0.3</v>
      </c>
      <c r="AQ127" s="961"/>
      <c r="AR127" s="961"/>
      <c r="AS127" s="961"/>
      <c r="AT127" s="962"/>
      <c r="AU127" s="233"/>
      <c r="AV127" s="233"/>
      <c r="AW127" s="233"/>
      <c r="AX127" s="884" t="s">
        <v>449</v>
      </c>
      <c r="AY127" s="885"/>
      <c r="AZ127" s="885"/>
      <c r="BA127" s="885"/>
      <c r="BB127" s="885"/>
      <c r="BC127" s="885"/>
      <c r="BD127" s="885"/>
      <c r="BE127" s="886"/>
      <c r="BF127" s="1039" t="s">
        <v>112</v>
      </c>
      <c r="BG127" s="1040"/>
      <c r="BH127" s="1040"/>
      <c r="BI127" s="1040"/>
      <c r="BJ127" s="1040"/>
      <c r="BK127" s="1040"/>
      <c r="BL127" s="1049"/>
      <c r="BM127" s="1039">
        <v>12.6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22743</v>
      </c>
      <c r="AB128" s="1088"/>
      <c r="AC128" s="1088"/>
      <c r="AD128" s="1088"/>
      <c r="AE128" s="1089"/>
      <c r="AF128" s="1090">
        <v>9404</v>
      </c>
      <c r="AG128" s="1088"/>
      <c r="AH128" s="1088"/>
      <c r="AI128" s="1088"/>
      <c r="AJ128" s="1089"/>
      <c r="AK128" s="1090">
        <v>12768</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112</v>
      </c>
      <c r="BG128" s="1065"/>
      <c r="BH128" s="1065"/>
      <c r="BI128" s="1065"/>
      <c r="BJ128" s="1065"/>
      <c r="BK128" s="1065"/>
      <c r="BL128" s="1066"/>
      <c r="BM128" s="1064">
        <v>17.600000000000001</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18078701</v>
      </c>
      <c r="AB129" s="957"/>
      <c r="AC129" s="957"/>
      <c r="AD129" s="957"/>
      <c r="AE129" s="958"/>
      <c r="AF129" s="959">
        <v>17934465</v>
      </c>
      <c r="AG129" s="957"/>
      <c r="AH129" s="957"/>
      <c r="AI129" s="957"/>
      <c r="AJ129" s="958"/>
      <c r="AK129" s="959">
        <v>17950687</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13.1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3048673</v>
      </c>
      <c r="AB130" s="957"/>
      <c r="AC130" s="957"/>
      <c r="AD130" s="957"/>
      <c r="AE130" s="958"/>
      <c r="AF130" s="959">
        <v>3041210</v>
      </c>
      <c r="AG130" s="957"/>
      <c r="AH130" s="957"/>
      <c r="AI130" s="957"/>
      <c r="AJ130" s="958"/>
      <c r="AK130" s="959">
        <v>2973647</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66.400000000000006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15030028</v>
      </c>
      <c r="AB131" s="996"/>
      <c r="AC131" s="996"/>
      <c r="AD131" s="996"/>
      <c r="AE131" s="997"/>
      <c r="AF131" s="998">
        <v>14893255</v>
      </c>
      <c r="AG131" s="996"/>
      <c r="AH131" s="996"/>
      <c r="AI131" s="996"/>
      <c r="AJ131" s="997"/>
      <c r="AK131" s="998">
        <v>14977040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14.859633000000001</v>
      </c>
      <c r="AB132" s="1102"/>
      <c r="AC132" s="1102"/>
      <c r="AD132" s="1102"/>
      <c r="AE132" s="1103"/>
      <c r="AF132" s="1104">
        <v>13.20623329</v>
      </c>
      <c r="AG132" s="1102"/>
      <c r="AH132" s="1102"/>
      <c r="AI132" s="1102"/>
      <c r="AJ132" s="1103"/>
      <c r="AK132" s="1104">
        <v>11.45200253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15.5</v>
      </c>
      <c r="AB133" s="1109"/>
      <c r="AC133" s="1109"/>
      <c r="AD133" s="1109"/>
      <c r="AE133" s="1110"/>
      <c r="AF133" s="1108">
        <v>14.6</v>
      </c>
      <c r="AG133" s="1109"/>
      <c r="AH133" s="1109"/>
      <c r="AI133" s="1109"/>
      <c r="AJ133" s="1110"/>
      <c r="AK133" s="1108">
        <v>13.1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5" t="s">
        <v>465</v>
      </c>
      <c r="L7" s="254"/>
      <c r="M7" s="255" t="s">
        <v>466</v>
      </c>
      <c r="N7" s="256"/>
    </row>
    <row r="8" spans="1:16" x14ac:dyDescent="0.15">
      <c r="A8" s="248"/>
      <c r="B8" s="244"/>
      <c r="C8" s="244"/>
      <c r="D8" s="244"/>
      <c r="E8" s="244"/>
      <c r="F8" s="244"/>
      <c r="G8" s="257"/>
      <c r="H8" s="258"/>
      <c r="I8" s="258"/>
      <c r="J8" s="259"/>
      <c r="K8" s="1116"/>
      <c r="L8" s="260" t="s">
        <v>467</v>
      </c>
      <c r="M8" s="261" t="s">
        <v>468</v>
      </c>
      <c r="N8" s="262" t="s">
        <v>469</v>
      </c>
    </row>
    <row r="9" spans="1:16" x14ac:dyDescent="0.15">
      <c r="A9" s="248"/>
      <c r="B9" s="244"/>
      <c r="C9" s="244"/>
      <c r="D9" s="244"/>
      <c r="E9" s="244"/>
      <c r="F9" s="244"/>
      <c r="G9" s="1117" t="s">
        <v>470</v>
      </c>
      <c r="H9" s="1118"/>
      <c r="I9" s="1118"/>
      <c r="J9" s="1119"/>
      <c r="K9" s="263">
        <v>4792339</v>
      </c>
      <c r="L9" s="264">
        <v>77337</v>
      </c>
      <c r="M9" s="265">
        <v>64737</v>
      </c>
      <c r="N9" s="266">
        <v>19.5</v>
      </c>
    </row>
    <row r="10" spans="1:16" x14ac:dyDescent="0.15">
      <c r="A10" s="248"/>
      <c r="B10" s="244"/>
      <c r="C10" s="244"/>
      <c r="D10" s="244"/>
      <c r="E10" s="244"/>
      <c r="F10" s="244"/>
      <c r="G10" s="1117" t="s">
        <v>471</v>
      </c>
      <c r="H10" s="1118"/>
      <c r="I10" s="1118"/>
      <c r="J10" s="1119"/>
      <c r="K10" s="267">
        <v>61846</v>
      </c>
      <c r="L10" s="268">
        <v>998</v>
      </c>
      <c r="M10" s="269">
        <v>4418</v>
      </c>
      <c r="N10" s="270">
        <v>-77.400000000000006</v>
      </c>
    </row>
    <row r="11" spans="1:16" ht="13.5" customHeight="1" x14ac:dyDescent="0.15">
      <c r="A11" s="248"/>
      <c r="B11" s="244"/>
      <c r="C11" s="244"/>
      <c r="D11" s="244"/>
      <c r="E11" s="244"/>
      <c r="F11" s="244"/>
      <c r="G11" s="1117" t="s">
        <v>472</v>
      </c>
      <c r="H11" s="1118"/>
      <c r="I11" s="1118"/>
      <c r="J11" s="1119"/>
      <c r="K11" s="267">
        <v>689603</v>
      </c>
      <c r="L11" s="268">
        <v>11129</v>
      </c>
      <c r="M11" s="269">
        <v>5597</v>
      </c>
      <c r="N11" s="270">
        <v>98.8</v>
      </c>
    </row>
    <row r="12" spans="1:16" ht="13.5" customHeight="1" x14ac:dyDescent="0.15">
      <c r="A12" s="248"/>
      <c r="B12" s="244"/>
      <c r="C12" s="244"/>
      <c r="D12" s="244"/>
      <c r="E12" s="244"/>
      <c r="F12" s="244"/>
      <c r="G12" s="1117" t="s">
        <v>473</v>
      </c>
      <c r="H12" s="1118"/>
      <c r="I12" s="1118"/>
      <c r="J12" s="1119"/>
      <c r="K12" s="267" t="s">
        <v>474</v>
      </c>
      <c r="L12" s="268" t="s">
        <v>474</v>
      </c>
      <c r="M12" s="269">
        <v>967</v>
      </c>
      <c r="N12" s="270" t="s">
        <v>474</v>
      </c>
    </row>
    <row r="13" spans="1:16" ht="13.5" customHeight="1" x14ac:dyDescent="0.15">
      <c r="A13" s="248"/>
      <c r="B13" s="244"/>
      <c r="C13" s="244"/>
      <c r="D13" s="244"/>
      <c r="E13" s="244"/>
      <c r="F13" s="244"/>
      <c r="G13" s="1117" t="s">
        <v>475</v>
      </c>
      <c r="H13" s="1118"/>
      <c r="I13" s="1118"/>
      <c r="J13" s="1119"/>
      <c r="K13" s="267" t="s">
        <v>474</v>
      </c>
      <c r="L13" s="268" t="s">
        <v>474</v>
      </c>
      <c r="M13" s="269">
        <v>2</v>
      </c>
      <c r="N13" s="270" t="s">
        <v>474</v>
      </c>
    </row>
    <row r="14" spans="1:16" ht="13.5" customHeight="1" x14ac:dyDescent="0.15">
      <c r="A14" s="248"/>
      <c r="B14" s="244"/>
      <c r="C14" s="244"/>
      <c r="D14" s="244"/>
      <c r="E14" s="244"/>
      <c r="F14" s="244"/>
      <c r="G14" s="1117" t="s">
        <v>476</v>
      </c>
      <c r="H14" s="1118"/>
      <c r="I14" s="1118"/>
      <c r="J14" s="1119"/>
      <c r="K14" s="267">
        <v>112587</v>
      </c>
      <c r="L14" s="268">
        <v>1817</v>
      </c>
      <c r="M14" s="269">
        <v>2800</v>
      </c>
      <c r="N14" s="270">
        <v>-35.1</v>
      </c>
    </row>
    <row r="15" spans="1:16" ht="13.5" customHeight="1" x14ac:dyDescent="0.15">
      <c r="A15" s="248"/>
      <c r="B15" s="244"/>
      <c r="C15" s="244"/>
      <c r="D15" s="244"/>
      <c r="E15" s="244"/>
      <c r="F15" s="244"/>
      <c r="G15" s="1117" t="s">
        <v>477</v>
      </c>
      <c r="H15" s="1118"/>
      <c r="I15" s="1118"/>
      <c r="J15" s="1119"/>
      <c r="K15" s="267">
        <v>27107</v>
      </c>
      <c r="L15" s="268">
        <v>437</v>
      </c>
      <c r="M15" s="269">
        <v>1482</v>
      </c>
      <c r="N15" s="270">
        <v>-70.5</v>
      </c>
    </row>
    <row r="16" spans="1:16" x14ac:dyDescent="0.15">
      <c r="A16" s="248"/>
      <c r="B16" s="244"/>
      <c r="C16" s="244"/>
      <c r="D16" s="244"/>
      <c r="E16" s="244"/>
      <c r="F16" s="244"/>
      <c r="G16" s="1120" t="s">
        <v>478</v>
      </c>
      <c r="H16" s="1121"/>
      <c r="I16" s="1121"/>
      <c r="J16" s="1122"/>
      <c r="K16" s="268">
        <v>-499401</v>
      </c>
      <c r="L16" s="268">
        <v>-8059</v>
      </c>
      <c r="M16" s="269">
        <v>-7690</v>
      </c>
      <c r="N16" s="270">
        <v>4.8</v>
      </c>
    </row>
    <row r="17" spans="1:16" x14ac:dyDescent="0.15">
      <c r="A17" s="248"/>
      <c r="B17" s="244"/>
      <c r="C17" s="244"/>
      <c r="D17" s="244"/>
      <c r="E17" s="244"/>
      <c r="F17" s="244"/>
      <c r="G17" s="1120" t="s">
        <v>170</v>
      </c>
      <c r="H17" s="1121"/>
      <c r="I17" s="1121"/>
      <c r="J17" s="1122"/>
      <c r="K17" s="268">
        <v>5184081</v>
      </c>
      <c r="L17" s="268">
        <v>83659</v>
      </c>
      <c r="M17" s="269">
        <v>72313</v>
      </c>
      <c r="N17" s="270">
        <v>15.7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2" t="s">
        <v>483</v>
      </c>
      <c r="H21" s="1113"/>
      <c r="I21" s="1113"/>
      <c r="J21" s="1114"/>
      <c r="K21" s="280">
        <v>7.37</v>
      </c>
      <c r="L21" s="281">
        <v>7.17</v>
      </c>
      <c r="M21" s="282">
        <v>0.2</v>
      </c>
      <c r="N21" s="249"/>
      <c r="O21" s="283"/>
      <c r="P21" s="279"/>
    </row>
    <row r="22" spans="1:16" s="284" customFormat="1" x14ac:dyDescent="0.15">
      <c r="A22" s="279"/>
      <c r="B22" s="249"/>
      <c r="C22" s="249"/>
      <c r="D22" s="249"/>
      <c r="E22" s="249"/>
      <c r="F22" s="249"/>
      <c r="G22" s="1112" t="s">
        <v>484</v>
      </c>
      <c r="H22" s="1113"/>
      <c r="I22" s="1113"/>
      <c r="J22" s="1114"/>
      <c r="K22" s="285">
        <v>98.6</v>
      </c>
      <c r="L22" s="286">
        <v>98.1</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5" t="s">
        <v>465</v>
      </c>
      <c r="L30" s="254"/>
      <c r="M30" s="255" t="s">
        <v>466</v>
      </c>
      <c r="N30" s="256"/>
    </row>
    <row r="31" spans="1:16" x14ac:dyDescent="0.15">
      <c r="A31" s="248"/>
      <c r="B31" s="244"/>
      <c r="C31" s="244"/>
      <c r="D31" s="244"/>
      <c r="E31" s="244"/>
      <c r="F31" s="244"/>
      <c r="G31" s="257"/>
      <c r="H31" s="258"/>
      <c r="I31" s="258"/>
      <c r="J31" s="259"/>
      <c r="K31" s="1116"/>
      <c r="L31" s="260" t="s">
        <v>467</v>
      </c>
      <c r="M31" s="261" t="s">
        <v>468</v>
      </c>
      <c r="N31" s="262" t="s">
        <v>469</v>
      </c>
    </row>
    <row r="32" spans="1:16" ht="27" customHeight="1" x14ac:dyDescent="0.15">
      <c r="A32" s="248"/>
      <c r="B32" s="244"/>
      <c r="C32" s="244"/>
      <c r="D32" s="244"/>
      <c r="E32" s="244"/>
      <c r="F32" s="244"/>
      <c r="G32" s="1128" t="s">
        <v>488</v>
      </c>
      <c r="H32" s="1129"/>
      <c r="I32" s="1129"/>
      <c r="J32" s="1130"/>
      <c r="K32" s="294">
        <v>3642606</v>
      </c>
      <c r="L32" s="294">
        <v>58783</v>
      </c>
      <c r="M32" s="295">
        <v>43357</v>
      </c>
      <c r="N32" s="296">
        <v>35.6</v>
      </c>
    </row>
    <row r="33" spans="1:16" ht="13.5" customHeight="1" x14ac:dyDescent="0.15">
      <c r="A33" s="248"/>
      <c r="B33" s="244"/>
      <c r="C33" s="244"/>
      <c r="D33" s="244"/>
      <c r="E33" s="244"/>
      <c r="F33" s="244"/>
      <c r="G33" s="1128" t="s">
        <v>489</v>
      </c>
      <c r="H33" s="1129"/>
      <c r="I33" s="1129"/>
      <c r="J33" s="1130"/>
      <c r="K33" s="294" t="s">
        <v>474</v>
      </c>
      <c r="L33" s="294" t="s">
        <v>474</v>
      </c>
      <c r="M33" s="295">
        <v>5</v>
      </c>
      <c r="N33" s="296" t="s">
        <v>474</v>
      </c>
    </row>
    <row r="34" spans="1:16" ht="27" customHeight="1" x14ac:dyDescent="0.15">
      <c r="A34" s="248"/>
      <c r="B34" s="244"/>
      <c r="C34" s="244"/>
      <c r="D34" s="244"/>
      <c r="E34" s="244"/>
      <c r="F34" s="244"/>
      <c r="G34" s="1128" t="s">
        <v>490</v>
      </c>
      <c r="H34" s="1129"/>
      <c r="I34" s="1129"/>
      <c r="J34" s="1130"/>
      <c r="K34" s="294" t="s">
        <v>474</v>
      </c>
      <c r="L34" s="294" t="s">
        <v>474</v>
      </c>
      <c r="M34" s="295">
        <v>40</v>
      </c>
      <c r="N34" s="296" t="s">
        <v>474</v>
      </c>
    </row>
    <row r="35" spans="1:16" ht="27" customHeight="1" x14ac:dyDescent="0.15">
      <c r="A35" s="248"/>
      <c r="B35" s="244"/>
      <c r="C35" s="244"/>
      <c r="D35" s="244"/>
      <c r="E35" s="244"/>
      <c r="F35" s="244"/>
      <c r="G35" s="1128" t="s">
        <v>491</v>
      </c>
      <c r="H35" s="1129"/>
      <c r="I35" s="1129"/>
      <c r="J35" s="1130"/>
      <c r="K35" s="294">
        <v>936350</v>
      </c>
      <c r="L35" s="294">
        <v>15110</v>
      </c>
      <c r="M35" s="295">
        <v>11850</v>
      </c>
      <c r="N35" s="296">
        <v>27.5</v>
      </c>
    </row>
    <row r="36" spans="1:16" ht="27" customHeight="1" x14ac:dyDescent="0.15">
      <c r="A36" s="248"/>
      <c r="B36" s="244"/>
      <c r="C36" s="244"/>
      <c r="D36" s="244"/>
      <c r="E36" s="244"/>
      <c r="F36" s="244"/>
      <c r="G36" s="1128" t="s">
        <v>492</v>
      </c>
      <c r="H36" s="1129"/>
      <c r="I36" s="1129"/>
      <c r="J36" s="1130"/>
      <c r="K36" s="294">
        <v>69447</v>
      </c>
      <c r="L36" s="294">
        <v>1121</v>
      </c>
      <c r="M36" s="295">
        <v>2171</v>
      </c>
      <c r="N36" s="296">
        <v>-48.4</v>
      </c>
    </row>
    <row r="37" spans="1:16" ht="13.5" customHeight="1" x14ac:dyDescent="0.15">
      <c r="A37" s="248"/>
      <c r="B37" s="244"/>
      <c r="C37" s="244"/>
      <c r="D37" s="244"/>
      <c r="E37" s="244"/>
      <c r="F37" s="244"/>
      <c r="G37" s="1128" t="s">
        <v>493</v>
      </c>
      <c r="H37" s="1129"/>
      <c r="I37" s="1129"/>
      <c r="J37" s="1130"/>
      <c r="K37" s="294">
        <v>53181</v>
      </c>
      <c r="L37" s="294">
        <v>858</v>
      </c>
      <c r="M37" s="295">
        <v>1425</v>
      </c>
      <c r="N37" s="296">
        <v>-39.799999999999997</v>
      </c>
    </row>
    <row r="38" spans="1:16" ht="27" customHeight="1" x14ac:dyDescent="0.15">
      <c r="A38" s="248"/>
      <c r="B38" s="244"/>
      <c r="C38" s="244"/>
      <c r="D38" s="244"/>
      <c r="E38" s="244"/>
      <c r="F38" s="244"/>
      <c r="G38" s="1131" t="s">
        <v>494</v>
      </c>
      <c r="H38" s="1132"/>
      <c r="I38" s="1132"/>
      <c r="J38" s="1133"/>
      <c r="K38" s="297">
        <v>2</v>
      </c>
      <c r="L38" s="297">
        <v>0</v>
      </c>
      <c r="M38" s="298">
        <v>6</v>
      </c>
      <c r="N38" s="299">
        <v>-100</v>
      </c>
      <c r="O38" s="293"/>
    </row>
    <row r="39" spans="1:16" x14ac:dyDescent="0.15">
      <c r="A39" s="248"/>
      <c r="B39" s="244"/>
      <c r="C39" s="244"/>
      <c r="D39" s="244"/>
      <c r="E39" s="244"/>
      <c r="F39" s="244"/>
      <c r="G39" s="1131" t="s">
        <v>495</v>
      </c>
      <c r="H39" s="1132"/>
      <c r="I39" s="1132"/>
      <c r="J39" s="1133"/>
      <c r="K39" s="300">
        <v>-12768</v>
      </c>
      <c r="L39" s="300">
        <v>-206</v>
      </c>
      <c r="M39" s="301">
        <v>-5332</v>
      </c>
      <c r="N39" s="302">
        <v>-96.1</v>
      </c>
      <c r="O39" s="293"/>
    </row>
    <row r="40" spans="1:16" ht="27" customHeight="1" x14ac:dyDescent="0.15">
      <c r="A40" s="248"/>
      <c r="B40" s="244"/>
      <c r="C40" s="244"/>
      <c r="D40" s="244"/>
      <c r="E40" s="244"/>
      <c r="F40" s="244"/>
      <c r="G40" s="1128" t="s">
        <v>496</v>
      </c>
      <c r="H40" s="1129"/>
      <c r="I40" s="1129"/>
      <c r="J40" s="1130"/>
      <c r="K40" s="300">
        <v>-2973647</v>
      </c>
      <c r="L40" s="300">
        <v>-47988</v>
      </c>
      <c r="M40" s="301">
        <v>-35626</v>
      </c>
      <c r="N40" s="302">
        <v>34.700000000000003</v>
      </c>
      <c r="O40" s="293"/>
    </row>
    <row r="41" spans="1:16" x14ac:dyDescent="0.15">
      <c r="A41" s="248"/>
      <c r="B41" s="244"/>
      <c r="C41" s="244"/>
      <c r="D41" s="244"/>
      <c r="E41" s="244"/>
      <c r="F41" s="244"/>
      <c r="G41" s="1134" t="s">
        <v>280</v>
      </c>
      <c r="H41" s="1135"/>
      <c r="I41" s="1135"/>
      <c r="J41" s="1136"/>
      <c r="K41" s="294">
        <v>1715171</v>
      </c>
      <c r="L41" s="300">
        <v>27679</v>
      </c>
      <c r="M41" s="301">
        <v>17897</v>
      </c>
      <c r="N41" s="302">
        <v>54.7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500</v>
      </c>
      <c r="K49" s="1126"/>
      <c r="L49" s="1126"/>
      <c r="M49" s="1126"/>
      <c r="N49" s="1127"/>
    </row>
    <row r="50" spans="1:14" x14ac:dyDescent="0.15">
      <c r="A50" s="248"/>
      <c r="B50" s="244"/>
      <c r="C50" s="244"/>
      <c r="D50" s="244"/>
      <c r="E50" s="244"/>
      <c r="F50" s="244"/>
      <c r="G50" s="312"/>
      <c r="H50" s="313"/>
      <c r="I50" s="1124"/>
      <c r="J50" s="314" t="s">
        <v>501</v>
      </c>
      <c r="K50" s="315" t="s">
        <v>502</v>
      </c>
      <c r="L50" s="316" t="s">
        <v>503</v>
      </c>
      <c r="M50" s="317" t="s">
        <v>504</v>
      </c>
      <c r="N50" s="318" t="s">
        <v>505</v>
      </c>
    </row>
    <row r="51" spans="1:14" x14ac:dyDescent="0.15">
      <c r="A51" s="248"/>
      <c r="B51" s="244"/>
      <c r="C51" s="244"/>
      <c r="D51" s="244"/>
      <c r="E51" s="244"/>
      <c r="F51" s="244"/>
      <c r="G51" s="310" t="s">
        <v>506</v>
      </c>
      <c r="H51" s="311"/>
      <c r="I51" s="319">
        <v>4268485</v>
      </c>
      <c r="J51" s="320">
        <v>67488</v>
      </c>
      <c r="K51" s="321">
        <v>7.8</v>
      </c>
      <c r="L51" s="322">
        <v>58009</v>
      </c>
      <c r="M51" s="323">
        <v>16.5</v>
      </c>
      <c r="N51" s="324">
        <v>-8.6999999999999993</v>
      </c>
    </row>
    <row r="52" spans="1:14" x14ac:dyDescent="0.15">
      <c r="A52" s="248"/>
      <c r="B52" s="244"/>
      <c r="C52" s="244"/>
      <c r="D52" s="244"/>
      <c r="E52" s="244"/>
      <c r="F52" s="244"/>
      <c r="G52" s="325"/>
      <c r="H52" s="326" t="s">
        <v>507</v>
      </c>
      <c r="I52" s="327">
        <v>2223254</v>
      </c>
      <c r="J52" s="328">
        <v>35151</v>
      </c>
      <c r="K52" s="329">
        <v>24.5</v>
      </c>
      <c r="L52" s="330">
        <v>32190</v>
      </c>
      <c r="M52" s="331">
        <v>20.399999999999999</v>
      </c>
      <c r="N52" s="332">
        <v>4.0999999999999996</v>
      </c>
    </row>
    <row r="53" spans="1:14" x14ac:dyDescent="0.15">
      <c r="A53" s="248"/>
      <c r="B53" s="244"/>
      <c r="C53" s="244"/>
      <c r="D53" s="244"/>
      <c r="E53" s="244"/>
      <c r="F53" s="244"/>
      <c r="G53" s="310" t="s">
        <v>508</v>
      </c>
      <c r="H53" s="311"/>
      <c r="I53" s="319">
        <v>4378453</v>
      </c>
      <c r="J53" s="320">
        <v>69889</v>
      </c>
      <c r="K53" s="321">
        <v>3.6</v>
      </c>
      <c r="L53" s="322">
        <v>61882</v>
      </c>
      <c r="M53" s="323">
        <v>6.7</v>
      </c>
      <c r="N53" s="324">
        <v>-3.1</v>
      </c>
    </row>
    <row r="54" spans="1:14" x14ac:dyDescent="0.15">
      <c r="A54" s="248"/>
      <c r="B54" s="244"/>
      <c r="C54" s="244"/>
      <c r="D54" s="244"/>
      <c r="E54" s="244"/>
      <c r="F54" s="244"/>
      <c r="G54" s="325"/>
      <c r="H54" s="326" t="s">
        <v>507</v>
      </c>
      <c r="I54" s="327">
        <v>1868228</v>
      </c>
      <c r="J54" s="328">
        <v>29821</v>
      </c>
      <c r="K54" s="329">
        <v>-15.2</v>
      </c>
      <c r="L54" s="330">
        <v>32175</v>
      </c>
      <c r="M54" s="331">
        <v>0</v>
      </c>
      <c r="N54" s="332">
        <v>-15.2</v>
      </c>
    </row>
    <row r="55" spans="1:14" x14ac:dyDescent="0.15">
      <c r="A55" s="248"/>
      <c r="B55" s="244"/>
      <c r="C55" s="244"/>
      <c r="D55" s="244"/>
      <c r="E55" s="244"/>
      <c r="F55" s="244"/>
      <c r="G55" s="310" t="s">
        <v>509</v>
      </c>
      <c r="H55" s="311"/>
      <c r="I55" s="319">
        <v>2608259</v>
      </c>
      <c r="J55" s="320">
        <v>41841</v>
      </c>
      <c r="K55" s="321">
        <v>-40.1</v>
      </c>
      <c r="L55" s="322">
        <v>47569</v>
      </c>
      <c r="M55" s="323">
        <v>-23.1</v>
      </c>
      <c r="N55" s="324">
        <v>-17</v>
      </c>
    </row>
    <row r="56" spans="1:14" x14ac:dyDescent="0.15">
      <c r="A56" s="248"/>
      <c r="B56" s="244"/>
      <c r="C56" s="244"/>
      <c r="D56" s="244"/>
      <c r="E56" s="244"/>
      <c r="F56" s="244"/>
      <c r="G56" s="325"/>
      <c r="H56" s="326" t="s">
        <v>507</v>
      </c>
      <c r="I56" s="327">
        <v>1030083</v>
      </c>
      <c r="J56" s="328">
        <v>16524</v>
      </c>
      <c r="K56" s="329">
        <v>-44.6</v>
      </c>
      <c r="L56" s="330">
        <v>26255</v>
      </c>
      <c r="M56" s="331">
        <v>-18.399999999999999</v>
      </c>
      <c r="N56" s="332">
        <v>-26.2</v>
      </c>
    </row>
    <row r="57" spans="1:14" x14ac:dyDescent="0.15">
      <c r="A57" s="248"/>
      <c r="B57" s="244"/>
      <c r="C57" s="244"/>
      <c r="D57" s="244"/>
      <c r="E57" s="244"/>
      <c r="F57" s="244"/>
      <c r="G57" s="310" t="s">
        <v>510</v>
      </c>
      <c r="H57" s="311"/>
      <c r="I57" s="319">
        <v>3828890</v>
      </c>
      <c r="J57" s="320">
        <v>61674</v>
      </c>
      <c r="K57" s="321">
        <v>47.4</v>
      </c>
      <c r="L57" s="322">
        <v>50880</v>
      </c>
      <c r="M57" s="323">
        <v>7</v>
      </c>
      <c r="N57" s="324">
        <v>40.4</v>
      </c>
    </row>
    <row r="58" spans="1:14" x14ac:dyDescent="0.15">
      <c r="A58" s="248"/>
      <c r="B58" s="244"/>
      <c r="C58" s="244"/>
      <c r="D58" s="244"/>
      <c r="E58" s="244"/>
      <c r="F58" s="244"/>
      <c r="G58" s="325"/>
      <c r="H58" s="326" t="s">
        <v>507</v>
      </c>
      <c r="I58" s="327">
        <v>953321</v>
      </c>
      <c r="J58" s="328">
        <v>15356</v>
      </c>
      <c r="K58" s="329">
        <v>-7.1</v>
      </c>
      <c r="L58" s="330">
        <v>26879</v>
      </c>
      <c r="M58" s="331">
        <v>2.4</v>
      </c>
      <c r="N58" s="332">
        <v>-9.5</v>
      </c>
    </row>
    <row r="59" spans="1:14" x14ac:dyDescent="0.15">
      <c r="A59" s="248"/>
      <c r="B59" s="244"/>
      <c r="C59" s="244"/>
      <c r="D59" s="244"/>
      <c r="E59" s="244"/>
      <c r="F59" s="244"/>
      <c r="G59" s="310" t="s">
        <v>511</v>
      </c>
      <c r="H59" s="311"/>
      <c r="I59" s="319">
        <v>4610831</v>
      </c>
      <c r="J59" s="320">
        <v>74408</v>
      </c>
      <c r="K59" s="321">
        <v>20.6</v>
      </c>
      <c r="L59" s="322">
        <v>63956</v>
      </c>
      <c r="M59" s="323">
        <v>25.7</v>
      </c>
      <c r="N59" s="324">
        <v>-5.0999999999999996</v>
      </c>
    </row>
    <row r="60" spans="1:14" x14ac:dyDescent="0.15">
      <c r="A60" s="248"/>
      <c r="B60" s="244"/>
      <c r="C60" s="244"/>
      <c r="D60" s="244"/>
      <c r="E60" s="244"/>
      <c r="F60" s="244"/>
      <c r="G60" s="325"/>
      <c r="H60" s="326" t="s">
        <v>507</v>
      </c>
      <c r="I60" s="333">
        <v>794112</v>
      </c>
      <c r="J60" s="328">
        <v>12815</v>
      </c>
      <c r="K60" s="329">
        <v>-16.5</v>
      </c>
      <c r="L60" s="330">
        <v>29239</v>
      </c>
      <c r="M60" s="331">
        <v>8.8000000000000007</v>
      </c>
      <c r="N60" s="332">
        <v>-25.3</v>
      </c>
    </row>
    <row r="61" spans="1:14" x14ac:dyDescent="0.15">
      <c r="A61" s="248"/>
      <c r="B61" s="244"/>
      <c r="C61" s="244"/>
      <c r="D61" s="244"/>
      <c r="E61" s="244"/>
      <c r="F61" s="244"/>
      <c r="G61" s="310" t="s">
        <v>512</v>
      </c>
      <c r="H61" s="334"/>
      <c r="I61" s="335">
        <v>3938984</v>
      </c>
      <c r="J61" s="336">
        <v>63060</v>
      </c>
      <c r="K61" s="337">
        <v>7.9</v>
      </c>
      <c r="L61" s="338">
        <v>56459</v>
      </c>
      <c r="M61" s="339">
        <v>6.6</v>
      </c>
      <c r="N61" s="324">
        <v>1.3</v>
      </c>
    </row>
    <row r="62" spans="1:14" x14ac:dyDescent="0.15">
      <c r="A62" s="248"/>
      <c r="B62" s="244"/>
      <c r="C62" s="244"/>
      <c r="D62" s="244"/>
      <c r="E62" s="244"/>
      <c r="F62" s="244"/>
      <c r="G62" s="325"/>
      <c r="H62" s="326" t="s">
        <v>507</v>
      </c>
      <c r="I62" s="327">
        <v>1373800</v>
      </c>
      <c r="J62" s="328">
        <v>21933</v>
      </c>
      <c r="K62" s="329">
        <v>-11.8</v>
      </c>
      <c r="L62" s="330">
        <v>29348</v>
      </c>
      <c r="M62" s="331">
        <v>2.6</v>
      </c>
      <c r="N62" s="332">
        <v>-14.4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11.11</v>
      </c>
      <c r="G47" s="12">
        <v>17.78</v>
      </c>
      <c r="H47" s="12">
        <v>23.96</v>
      </c>
      <c r="I47" s="12">
        <v>29.65</v>
      </c>
      <c r="J47" s="13">
        <v>38.11</v>
      </c>
    </row>
    <row r="48" spans="2:10" ht="57.75" customHeight="1" x14ac:dyDescent="0.15">
      <c r="B48" s="14"/>
      <c r="C48" s="1139" t="s">
        <v>4</v>
      </c>
      <c r="D48" s="1139"/>
      <c r="E48" s="1140"/>
      <c r="F48" s="15">
        <v>4.37</v>
      </c>
      <c r="G48" s="16">
        <v>5.07</v>
      </c>
      <c r="H48" s="16">
        <v>5.44</v>
      </c>
      <c r="I48" s="16">
        <v>5.51</v>
      </c>
      <c r="J48" s="17">
        <v>5.66</v>
      </c>
    </row>
    <row r="49" spans="2:10" ht="57.75" customHeight="1" thickBot="1" x14ac:dyDescent="0.2">
      <c r="B49" s="18"/>
      <c r="C49" s="1141" t="s">
        <v>5</v>
      </c>
      <c r="D49" s="1141"/>
      <c r="E49" s="1142"/>
      <c r="F49" s="19">
        <v>1.55</v>
      </c>
      <c r="G49" s="20">
        <v>5.72</v>
      </c>
      <c r="H49" s="20">
        <v>4.41</v>
      </c>
      <c r="I49" s="20">
        <v>2.78</v>
      </c>
      <c r="J49" s="21">
        <v>5.89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519</v>
      </c>
      <c r="D34" s="1149"/>
      <c r="E34" s="1150"/>
      <c r="F34" s="32">
        <v>4.37</v>
      </c>
      <c r="G34" s="33">
        <v>5.0599999999999996</v>
      </c>
      <c r="H34" s="33">
        <v>5.43</v>
      </c>
      <c r="I34" s="33">
        <v>5.5</v>
      </c>
      <c r="J34" s="34">
        <v>5.66</v>
      </c>
      <c r="K34" s="22"/>
      <c r="L34" s="22"/>
      <c r="M34" s="22"/>
      <c r="N34" s="22"/>
      <c r="O34" s="22"/>
      <c r="P34" s="22"/>
    </row>
    <row r="35" spans="1:16" ht="39" customHeight="1" x14ac:dyDescent="0.15">
      <c r="A35" s="22"/>
      <c r="B35" s="35"/>
      <c r="C35" s="1143" t="s">
        <v>520</v>
      </c>
      <c r="D35" s="1144"/>
      <c r="E35" s="1145"/>
      <c r="F35" s="36">
        <v>1.21</v>
      </c>
      <c r="G35" s="37">
        <v>1.35</v>
      </c>
      <c r="H35" s="37">
        <v>1.83</v>
      </c>
      <c r="I35" s="37">
        <v>2.19</v>
      </c>
      <c r="J35" s="38">
        <v>2.13</v>
      </c>
      <c r="K35" s="22"/>
      <c r="L35" s="22"/>
      <c r="M35" s="22"/>
      <c r="N35" s="22"/>
      <c r="O35" s="22"/>
      <c r="P35" s="22"/>
    </row>
    <row r="36" spans="1:16" ht="39" customHeight="1" x14ac:dyDescent="0.15">
      <c r="A36" s="22"/>
      <c r="B36" s="35"/>
      <c r="C36" s="1143" t="s">
        <v>521</v>
      </c>
      <c r="D36" s="1144"/>
      <c r="E36" s="1145"/>
      <c r="F36" s="36">
        <v>2.74</v>
      </c>
      <c r="G36" s="37">
        <v>2.5299999999999998</v>
      </c>
      <c r="H36" s="37">
        <v>2.2999999999999998</v>
      </c>
      <c r="I36" s="37">
        <v>1.98</v>
      </c>
      <c r="J36" s="38">
        <v>1.98</v>
      </c>
      <c r="K36" s="22"/>
      <c r="L36" s="22"/>
      <c r="M36" s="22"/>
      <c r="N36" s="22"/>
      <c r="O36" s="22"/>
      <c r="P36" s="22"/>
    </row>
    <row r="37" spans="1:16" ht="39" customHeight="1" x14ac:dyDescent="0.15">
      <c r="A37" s="22"/>
      <c r="B37" s="35"/>
      <c r="C37" s="1143" t="s">
        <v>522</v>
      </c>
      <c r="D37" s="1144"/>
      <c r="E37" s="1145"/>
      <c r="F37" s="36">
        <v>1.52</v>
      </c>
      <c r="G37" s="37">
        <v>1.63</v>
      </c>
      <c r="H37" s="37">
        <v>1.75</v>
      </c>
      <c r="I37" s="37">
        <v>1.81</v>
      </c>
      <c r="J37" s="38">
        <v>1.92</v>
      </c>
      <c r="K37" s="22"/>
      <c r="L37" s="22"/>
      <c r="M37" s="22"/>
      <c r="N37" s="22"/>
      <c r="O37" s="22"/>
      <c r="P37" s="22"/>
    </row>
    <row r="38" spans="1:16" ht="39" customHeight="1" x14ac:dyDescent="0.15">
      <c r="A38" s="22"/>
      <c r="B38" s="35"/>
      <c r="C38" s="1143" t="s">
        <v>523</v>
      </c>
      <c r="D38" s="1144"/>
      <c r="E38" s="1145"/>
      <c r="F38" s="36">
        <v>0.4</v>
      </c>
      <c r="G38" s="37">
        <v>0.37</v>
      </c>
      <c r="H38" s="37">
        <v>0.14000000000000001</v>
      </c>
      <c r="I38" s="37">
        <v>0.57999999999999996</v>
      </c>
      <c r="J38" s="38">
        <v>0.71</v>
      </c>
      <c r="K38" s="22"/>
      <c r="L38" s="22"/>
      <c r="M38" s="22"/>
      <c r="N38" s="22"/>
      <c r="O38" s="22"/>
      <c r="P38" s="22"/>
    </row>
    <row r="39" spans="1:16" ht="39" customHeight="1" x14ac:dyDescent="0.15">
      <c r="A39" s="22"/>
      <c r="B39" s="35"/>
      <c r="C39" s="1143" t="s">
        <v>524</v>
      </c>
      <c r="D39" s="1144"/>
      <c r="E39" s="1145"/>
      <c r="F39" s="36">
        <v>1.41</v>
      </c>
      <c r="G39" s="37">
        <v>1.03</v>
      </c>
      <c r="H39" s="37">
        <v>1.99</v>
      </c>
      <c r="I39" s="37">
        <v>0.21</v>
      </c>
      <c r="J39" s="38">
        <v>0.51</v>
      </c>
      <c r="K39" s="22"/>
      <c r="L39" s="22"/>
      <c r="M39" s="22"/>
      <c r="N39" s="22"/>
      <c r="O39" s="22"/>
      <c r="P39" s="22"/>
    </row>
    <row r="40" spans="1:16" ht="39" customHeight="1" x14ac:dyDescent="0.15">
      <c r="A40" s="22"/>
      <c r="B40" s="35"/>
      <c r="C40" s="1143" t="s">
        <v>525</v>
      </c>
      <c r="D40" s="1144"/>
      <c r="E40" s="1145"/>
      <c r="F40" s="36">
        <v>0.06</v>
      </c>
      <c r="G40" s="37">
        <v>0.04</v>
      </c>
      <c r="H40" s="37">
        <v>0.05</v>
      </c>
      <c r="I40" s="37">
        <v>7.0000000000000007E-2</v>
      </c>
      <c r="J40" s="38">
        <v>0.09</v>
      </c>
      <c r="K40" s="22"/>
      <c r="L40" s="22"/>
      <c r="M40" s="22"/>
      <c r="N40" s="22"/>
      <c r="O40" s="22"/>
      <c r="P40" s="22"/>
    </row>
    <row r="41" spans="1:16" ht="39" customHeight="1" x14ac:dyDescent="0.15">
      <c r="A41" s="22"/>
      <c r="B41" s="35"/>
      <c r="C41" s="1143" t="s">
        <v>526</v>
      </c>
      <c r="D41" s="1144"/>
      <c r="E41" s="1145"/>
      <c r="F41" s="36">
        <v>0</v>
      </c>
      <c r="G41" s="37">
        <v>0.01</v>
      </c>
      <c r="H41" s="37">
        <v>0.01</v>
      </c>
      <c r="I41" s="37">
        <v>0.01</v>
      </c>
      <c r="J41" s="38">
        <v>0.01</v>
      </c>
      <c r="K41" s="22"/>
      <c r="L41" s="22"/>
      <c r="M41" s="22"/>
      <c r="N41" s="22"/>
      <c r="O41" s="22"/>
      <c r="P41" s="22"/>
    </row>
    <row r="42" spans="1:16" ht="39" customHeight="1" x14ac:dyDescent="0.15">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528</v>
      </c>
      <c r="D43" s="1147"/>
      <c r="E43" s="1148"/>
      <c r="F43" s="41">
        <v>0.03</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3513</v>
      </c>
      <c r="L45" s="60">
        <v>3611</v>
      </c>
      <c r="M45" s="60">
        <v>3711</v>
      </c>
      <c r="N45" s="60">
        <v>3688</v>
      </c>
      <c r="O45" s="61">
        <v>3643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1183</v>
      </c>
      <c r="L48" s="64">
        <v>1183</v>
      </c>
      <c r="M48" s="64">
        <v>1066</v>
      </c>
      <c r="N48" s="64">
        <v>1036</v>
      </c>
      <c r="O48" s="65">
        <v>936</v>
      </c>
      <c r="P48" s="48"/>
      <c r="Q48" s="48"/>
      <c r="R48" s="48"/>
      <c r="S48" s="48"/>
      <c r="T48" s="48"/>
      <c r="U48" s="48"/>
    </row>
    <row r="49" spans="1:21" ht="30.75" customHeight="1" x14ac:dyDescent="0.15">
      <c r="A49" s="48"/>
      <c r="B49" s="1161"/>
      <c r="C49" s="1162"/>
      <c r="D49" s="62"/>
      <c r="E49" s="1153" t="s">
        <v>16</v>
      </c>
      <c r="F49" s="1153"/>
      <c r="G49" s="1153"/>
      <c r="H49" s="1153"/>
      <c r="I49" s="1153"/>
      <c r="J49" s="1154"/>
      <c r="K49" s="63">
        <v>521</v>
      </c>
      <c r="L49" s="64">
        <v>526</v>
      </c>
      <c r="M49" s="64">
        <v>469</v>
      </c>
      <c r="N49" s="64">
        <v>239</v>
      </c>
      <c r="O49" s="65">
        <v>69</v>
      </c>
      <c r="P49" s="48"/>
      <c r="Q49" s="48"/>
      <c r="R49" s="48"/>
      <c r="S49" s="48"/>
      <c r="T49" s="48"/>
      <c r="U49" s="48"/>
    </row>
    <row r="50" spans="1:21" ht="30.75" customHeight="1" x14ac:dyDescent="0.15">
      <c r="A50" s="48"/>
      <c r="B50" s="1161"/>
      <c r="C50" s="1162"/>
      <c r="D50" s="62"/>
      <c r="E50" s="1153" t="s">
        <v>17</v>
      </c>
      <c r="F50" s="1153"/>
      <c r="G50" s="1153"/>
      <c r="H50" s="1153"/>
      <c r="I50" s="1153"/>
      <c r="J50" s="1154"/>
      <c r="K50" s="63">
        <v>86</v>
      </c>
      <c r="L50" s="64">
        <v>67</v>
      </c>
      <c r="M50" s="64">
        <v>60</v>
      </c>
      <c r="N50" s="64">
        <v>55</v>
      </c>
      <c r="O50" s="65">
        <v>53</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474</v>
      </c>
      <c r="L51" s="64">
        <v>0</v>
      </c>
      <c r="M51" s="64">
        <v>0</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2969</v>
      </c>
      <c r="L52" s="64">
        <v>2978</v>
      </c>
      <c r="M52" s="64">
        <v>3070</v>
      </c>
      <c r="N52" s="64">
        <v>3051</v>
      </c>
      <c r="O52" s="65">
        <v>2987</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2334</v>
      </c>
      <c r="L53" s="69">
        <v>2409</v>
      </c>
      <c r="M53" s="69">
        <v>2236</v>
      </c>
      <c r="N53" s="69">
        <v>1967</v>
      </c>
      <c r="O53" s="70">
        <v>1714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2015-04-22T07:03:58Z</cp:lastPrinted>
  <dcterms:created xsi:type="dcterms:W3CDTF">2015-02-17T07:48:02Z</dcterms:created>
  <dcterms:modified xsi:type="dcterms:W3CDTF">2015-04-22T07:05:38Z</dcterms:modified>
  <cp:category/>
</cp:coreProperties>
</file>